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5" windowWidth="20610" windowHeight="11640"/>
  </bookViews>
  <sheets>
    <sheet name="Plan1" sheetId="1" r:id="rId1"/>
    <sheet name="Plan2" sheetId="2" r:id="rId2"/>
    <sheet name="Plan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2" i="1" l="1"/>
  <c r="J245" i="1"/>
  <c r="J126" i="1"/>
  <c r="J75" i="1"/>
  <c r="J76" i="1"/>
  <c r="J77" i="1"/>
  <c r="J78" i="1"/>
  <c r="J80" i="1"/>
  <c r="J82" i="1"/>
  <c r="J83" i="1"/>
  <c r="J85" i="1"/>
  <c r="J86" i="1"/>
  <c r="J87" i="1"/>
  <c r="J88" i="1"/>
  <c r="J91" i="1"/>
  <c r="J93" i="1"/>
  <c r="J94" i="1"/>
  <c r="J96" i="1"/>
  <c r="J105" i="1"/>
  <c r="J106" i="1"/>
  <c r="J107" i="1"/>
  <c r="J108" i="1"/>
  <c r="J109" i="1"/>
  <c r="J110" i="1"/>
  <c r="J111" i="1"/>
  <c r="J112" i="1"/>
  <c r="J113" i="1"/>
  <c r="J114" i="1"/>
  <c r="J115" i="1"/>
  <c r="J121" i="1"/>
  <c r="J120" i="1"/>
  <c r="J119" i="1"/>
  <c r="J74" i="1"/>
  <c r="J67" i="1"/>
  <c r="J40" i="1"/>
  <c r="J141" i="1"/>
  <c r="I141" i="1"/>
</calcChain>
</file>

<file path=xl/sharedStrings.xml><?xml version="1.0" encoding="utf-8"?>
<sst xmlns="http://schemas.openxmlformats.org/spreadsheetml/2006/main" count="1917" uniqueCount="441">
  <si>
    <t>Doador</t>
  </si>
  <si>
    <t>CPF/CNPJ</t>
  </si>
  <si>
    <t>Cargo</t>
  </si>
  <si>
    <t>Partido</t>
  </si>
  <si>
    <t>Município</t>
  </si>
  <si>
    <t>UF</t>
  </si>
  <si>
    <t>Resultado</t>
  </si>
  <si>
    <t>Valor (R$)</t>
  </si>
  <si>
    <t>Valor corrigido pelo IPCA (ago/2013)</t>
  </si>
  <si>
    <t>Urzeni da Rocha Freitas Filho</t>
  </si>
  <si>
    <t>Alcinira Magalhães Mota Freitas</t>
  </si>
  <si>
    <t>Vereador</t>
  </si>
  <si>
    <t>PV</t>
  </si>
  <si>
    <t>Boa Vista</t>
  </si>
  <si>
    <t>RR</t>
  </si>
  <si>
    <t>Eleito</t>
  </si>
  <si>
    <t>José Simão de Sousa</t>
  </si>
  <si>
    <t>Prefeito</t>
  </si>
  <si>
    <t>PSDB</t>
  </si>
  <si>
    <t>Manaíra</t>
  </si>
  <si>
    <t>PB</t>
  </si>
  <si>
    <t>Comitê Financeiro Único/Direção partidária</t>
  </si>
  <si>
    <t>Antônio Cabrera Mano Filho</t>
  </si>
  <si>
    <t>Walter Farath Junior</t>
  </si>
  <si>
    <t>PSB</t>
  </si>
  <si>
    <t>São José do Rio Preto</t>
  </si>
  <si>
    <t>SP</t>
  </si>
  <si>
    <t>Suplente</t>
  </si>
  <si>
    <t>Evanildo Nascimento de Souza</t>
  </si>
  <si>
    <t>Heitor Satoshi Okamoto</t>
  </si>
  <si>
    <t>PPS</t>
  </si>
  <si>
    <t>Goianésia do Pará</t>
  </si>
  <si>
    <t>PA</t>
  </si>
  <si>
    <t>Não eleito</t>
  </si>
  <si>
    <t>Adenilson Rodrigues da Silva</t>
  </si>
  <si>
    <t>PT</t>
  </si>
  <si>
    <t>Cerro Negro</t>
  </si>
  <si>
    <t>SC</t>
  </si>
  <si>
    <t>Silvino Santana Araujo</t>
  </si>
  <si>
    <t>PR</t>
  </si>
  <si>
    <t>Nortelândia</t>
  </si>
  <si>
    <t>MT</t>
  </si>
  <si>
    <t>Zélio José Debas</t>
  </si>
  <si>
    <t>Reserva</t>
  </si>
  <si>
    <t>Outros</t>
  </si>
  <si>
    <t>Welson Moreira da Luz</t>
  </si>
  <si>
    <t>PT do B</t>
  </si>
  <si>
    <t>Breu Branco</t>
  </si>
  <si>
    <t>Roberto Barbosa de Souza</t>
  </si>
  <si>
    <t>Marinalva Madeiro Neponucena Sobrinho</t>
  </si>
  <si>
    <t>Tufilândia</t>
  </si>
  <si>
    <t>MA</t>
  </si>
  <si>
    <t>Lúdio Garcia de Freitas</t>
  </si>
  <si>
    <t>Ludio Garcia de Freitas</t>
  </si>
  <si>
    <t>PDT</t>
  </si>
  <si>
    <t>Água Clara</t>
  </si>
  <si>
    <t>MS</t>
  </si>
  <si>
    <t>Jose Ernesto da Silva Branco</t>
  </si>
  <si>
    <t>PHS</t>
  </si>
  <si>
    <t>Luiz Geraldo Ferreira ME</t>
  </si>
  <si>
    <t>Ezequiel Marcos Ferreira Bueno</t>
  </si>
  <si>
    <t>PRB</t>
  </si>
  <si>
    <t>Ponta Grossa</t>
  </si>
  <si>
    <t>Eleito por média</t>
  </si>
  <si>
    <t>José Essado Neto</t>
  </si>
  <si>
    <t>Claudia Valeria Alves de Moraes Araujo</t>
  </si>
  <si>
    <t>PSD</t>
  </si>
  <si>
    <t>Matrinchã</t>
  </si>
  <si>
    <t>GO</t>
  </si>
  <si>
    <t>Ano</t>
  </si>
  <si>
    <t>Gabriel Augusto Camargos</t>
  </si>
  <si>
    <t>Wenderson Azevedo Chamon</t>
  </si>
  <si>
    <t>PMDB</t>
  </si>
  <si>
    <t>Curionópolis</t>
  </si>
  <si>
    <t>João Cleber de Souza Torres</t>
  </si>
  <si>
    <t>São Félix do Xingu</t>
  </si>
  <si>
    <t>Simão Sarkis Simão</t>
  </si>
  <si>
    <t>Gilmar Alves Machado</t>
  </si>
  <si>
    <t>Uberlândia</t>
  </si>
  <si>
    <t>MG</t>
  </si>
  <si>
    <t>Janete Gomes Riva</t>
  </si>
  <si>
    <t>Carlos Brito de Lima</t>
  </si>
  <si>
    <t>Cuiabá</t>
  </si>
  <si>
    <t>João Emanuel Moreira Lima</t>
  </si>
  <si>
    <t>Estrela do Sul</t>
  </si>
  <si>
    <t>Volnei Modesto Diniz</t>
  </si>
  <si>
    <t>José Botelho dos Santos</t>
  </si>
  <si>
    <t>Almeirim</t>
  </si>
  <si>
    <t>Moacir Sansão</t>
  </si>
  <si>
    <t>Direção Municipal</t>
  </si>
  <si>
    <t>Barra do Bugres</t>
  </si>
  <si>
    <t>Leandro Pilocelli</t>
  </si>
  <si>
    <t>Jose Alcir Paulino</t>
  </si>
  <si>
    <t>Juara</t>
  </si>
  <si>
    <t>Marilene Camargo e Cia Ltda EPP</t>
  </si>
  <si>
    <t>Jose Carlos da Silva</t>
  </si>
  <si>
    <t>PP</t>
  </si>
  <si>
    <t>Nobres</t>
  </si>
  <si>
    <t>Joaquim Riva</t>
  </si>
  <si>
    <t>DEM</t>
  </si>
  <si>
    <t>Vicente Pereira de Souza Neto</t>
  </si>
  <si>
    <t>Toledo</t>
  </si>
  <si>
    <t>Marcos Antônio Eleutério Neto</t>
  </si>
  <si>
    <t>Luzia Souza Chaves</t>
  </si>
  <si>
    <t>Jacundá</t>
  </si>
  <si>
    <t>Laginha Agro Industrial S/A</t>
  </si>
  <si>
    <t>Jose Lopes de Albuquerque</t>
  </si>
  <si>
    <t>Atalaia</t>
  </si>
  <si>
    <t>AL</t>
  </si>
  <si>
    <t>Marcelo Sampaio Corrêa</t>
  </si>
  <si>
    <t>Vila Rica</t>
  </si>
  <si>
    <t>Sormany Amorim de Souza</t>
  </si>
  <si>
    <t>Marcelo Olegario Soares</t>
  </si>
  <si>
    <t>Divisa Alegre</t>
  </si>
  <si>
    <t>Inácio Pereira Neves</t>
  </si>
  <si>
    <t>Orlando Silva Naziozeno</t>
  </si>
  <si>
    <t>Crixás</t>
  </si>
  <si>
    <t>Ronivaldo Correia dos Santos</t>
  </si>
  <si>
    <t>Teotônio Vilela</t>
  </si>
  <si>
    <t>Cristiane Silva Faustino</t>
  </si>
  <si>
    <t>PTB</t>
  </si>
  <si>
    <t>Tucumã</t>
  </si>
  <si>
    <t>Comitê Financeiro para Vereador/Direção partidária</t>
  </si>
  <si>
    <t>Aloir Scariot</t>
  </si>
  <si>
    <t>Domingos Scariot Junior</t>
  </si>
  <si>
    <t>Santa Cecília</t>
  </si>
  <si>
    <t>Paulo César Alves Carneiro</t>
  </si>
  <si>
    <t>TO</t>
  </si>
  <si>
    <t>Luiz Evaldo Glória</t>
  </si>
  <si>
    <t>Rogerio Buchmann de Oliveira</t>
  </si>
  <si>
    <t>Paragominas</t>
  </si>
  <si>
    <t>-</t>
  </si>
  <si>
    <t>Deputado Estadual</t>
  </si>
  <si>
    <t>Deputado Federal</t>
  </si>
  <si>
    <t>Nilson Pinto de Oliveira</t>
  </si>
  <si>
    <t>Adalton Perez Varéa</t>
  </si>
  <si>
    <t>Adolfo Rodrigues Borges</t>
  </si>
  <si>
    <t>José Queiroz</t>
  </si>
  <si>
    <t>Júlio César Moraes Nantes</t>
  </si>
  <si>
    <t>Luiz Henrique Mandetta</t>
  </si>
  <si>
    <t>Manoel Marchetti Ind. e Com. Ltda.</t>
  </si>
  <si>
    <t>Ismael dos Santos</t>
  </si>
  <si>
    <t>Valdir Sperotto</t>
  </si>
  <si>
    <t>Líder Agropecuária Ltda</t>
  </si>
  <si>
    <t>Camilo de Lellis Carneiro Figueiredo</t>
  </si>
  <si>
    <t>Eplan Engenharia Planejamento e Eletricidade LTDA</t>
  </si>
  <si>
    <t>Thiago Mello Peixoto da Silveira</t>
  </si>
  <si>
    <t>Leandro Vilela Velloso</t>
  </si>
  <si>
    <t>Benedita Maria de Oliveira Gonçalves</t>
  </si>
  <si>
    <t>Ozair Jose da Silva</t>
  </si>
  <si>
    <t>José Geraldo Riva</t>
  </si>
  <si>
    <t>Eliene José de Lima</t>
  </si>
  <si>
    <t>Emanoel Gomes Bezerra Junior</t>
  </si>
  <si>
    <t>Percival Santos Muniz</t>
  </si>
  <si>
    <t>João Aparecido Cahulla</t>
  </si>
  <si>
    <t>Governador</t>
  </si>
  <si>
    <t>RO</t>
  </si>
  <si>
    <t>Demilson Lima</t>
  </si>
  <si>
    <t>Ademir de Oliveira Menezes</t>
  </si>
  <si>
    <t>Aldo Pedreschi</t>
  </si>
  <si>
    <t>Welson Gasparini</t>
  </si>
  <si>
    <t>Antonio Duarte Nogueira Junior</t>
  </si>
  <si>
    <t>Manoel Nascimento Macedo</t>
  </si>
  <si>
    <t>Marconi Ferreira Perillo Júnior</t>
  </si>
  <si>
    <t>Walbenio Geraldo de Oliveira</t>
  </si>
  <si>
    <t>Fernando Henrique de Moura</t>
  </si>
  <si>
    <t>Daniela Santana Amorim</t>
  </si>
  <si>
    <t>João José Pereira de Lyra</t>
  </si>
  <si>
    <t>Leandro Adjuto Martins Carneiro</t>
  </si>
  <si>
    <t>Delvito Alves da Silva Filho</t>
  </si>
  <si>
    <t>Osmar Alves dos Santos</t>
  </si>
  <si>
    <t>PRTB</t>
  </si>
  <si>
    <t>Araguanã</t>
  </si>
  <si>
    <t>Comitê Financeiro Municipal para Prefeito/Direção partidária</t>
  </si>
  <si>
    <t>Cantá</t>
  </si>
  <si>
    <t>Dioji Ikeda</t>
  </si>
  <si>
    <t>Inhumas</t>
  </si>
  <si>
    <t>Waltenir Peixoto de Miranda</t>
  </si>
  <si>
    <t>Avelinópolis</t>
  </si>
  <si>
    <t>Maria D'ajuda Gomes Fragas Paulucio</t>
  </si>
  <si>
    <t>Edilson Galdino Rocha</t>
  </si>
  <si>
    <t>Taquaral de Goiás</t>
  </si>
  <si>
    <t>Alvimar Tiago de Almeida</t>
  </si>
  <si>
    <t>Itauçu</t>
  </si>
  <si>
    <t>Joaquim Cândido Alves Moreira</t>
  </si>
  <si>
    <t>Santa Fé de Minas</t>
  </si>
  <si>
    <t>Deny Leles Aparecido Rosa</t>
  </si>
  <si>
    <t>Morro Agudo de Goiás</t>
  </si>
  <si>
    <t>Luiz Carlos da Silva</t>
  </si>
  <si>
    <t>Mozarlândia</t>
  </si>
  <si>
    <t>Célia de Morais Marques</t>
  </si>
  <si>
    <t>Guaraíta</t>
  </si>
  <si>
    <t>Americo Osorio dos Santos e Silva</t>
  </si>
  <si>
    <t>Damolândia</t>
  </si>
  <si>
    <t>Victor Leonardo de Lima Soares</t>
  </si>
  <si>
    <t>Adelândia</t>
  </si>
  <si>
    <t>Ildebrando Potenciano da Silva Neto</t>
  </si>
  <si>
    <t>Raimundo Soares de Amorim Neto</t>
  </si>
  <si>
    <t>PSDC</t>
  </si>
  <si>
    <t>Goianira</t>
  </si>
  <si>
    <t>Paulo Cesar Raye de Aguiar</t>
  </si>
  <si>
    <t>Faina</t>
  </si>
  <si>
    <t>Ana Paula Gonzaga Souza</t>
  </si>
  <si>
    <t>Aruanã</t>
  </si>
  <si>
    <t>Luiz Carlos de Sousa</t>
  </si>
  <si>
    <t>Caturaí</t>
  </si>
  <si>
    <t>Manoel da Silva</t>
  </si>
  <si>
    <t>Murilo Moreira Teles Valim</t>
  </si>
  <si>
    <t>Valdeir Pereira de Oliveira</t>
  </si>
  <si>
    <t>Osvair José dos Reis</t>
  </si>
  <si>
    <t>Osmando Rosa Vicente de Souza</t>
  </si>
  <si>
    <t>Maria Auxiliadora dos Santos Costa Serra</t>
  </si>
  <si>
    <t>Luiz Henrique Esteves</t>
  </si>
  <si>
    <t>Junior Carlos dos Santos</t>
  </si>
  <si>
    <t>Jose Maria Dantas</t>
  </si>
  <si>
    <t>Joao Lacerda de Souza</t>
  </si>
  <si>
    <t>Joao Batista Costa</t>
  </si>
  <si>
    <t>Denival Ribeiro de Souza</t>
  </si>
  <si>
    <t>Coraci Maria Delurde Lemes</t>
  </si>
  <si>
    <t>Auxiliadora dos Santos de Araújo</t>
  </si>
  <si>
    <t>Alfredo Herwig</t>
  </si>
  <si>
    <t>Adao Domingos da Paz</t>
  </si>
  <si>
    <t>Celio Lopes da Silva</t>
  </si>
  <si>
    <t>Oneildo Lopes Valadares</t>
  </si>
  <si>
    <t>Onério Castanha</t>
  </si>
  <si>
    <t>Obiratan Carlos Bortolon</t>
  </si>
  <si>
    <t>Rudimar Piccini</t>
  </si>
  <si>
    <t>Ivandilson da Costa Melo</t>
  </si>
  <si>
    <t>Oliveira Ferreira Barbosa</t>
  </si>
  <si>
    <t>Luiz Carlos Brioschi</t>
  </si>
  <si>
    <t>Sebastião Marques da Silva</t>
  </si>
  <si>
    <t>João Altair Caetano dos Santos</t>
  </si>
  <si>
    <t>Reniuton Souza de Moraes</t>
  </si>
  <si>
    <t>Mário de Pinho Costa</t>
  </si>
  <si>
    <t>João Batista Marques</t>
  </si>
  <si>
    <t>Viderlândio Rodrigues dos Santos</t>
  </si>
  <si>
    <t>Antônio Raimundo de Alencar</t>
  </si>
  <si>
    <t>Joaquim Reis da Silva</t>
  </si>
  <si>
    <t>Comitê Financeiro Municipal Único/Direção partidária</t>
  </si>
  <si>
    <t>José Cícero Soares de Almeida</t>
  </si>
  <si>
    <t>Eronildo Lopes Valadares</t>
  </si>
  <si>
    <t>Walter Rabello Machado Junior</t>
  </si>
  <si>
    <t>Beatriz de Fatima Sueck Lemes</t>
  </si>
  <si>
    <t>Hélio Leite da Silva</t>
  </si>
  <si>
    <t>Evilázio Sartório Altoé</t>
  </si>
  <si>
    <t>Tobias de Sousa Osório</t>
  </si>
  <si>
    <t>Luiz Cardoso</t>
  </si>
  <si>
    <t>Valmor Dolzan</t>
  </si>
  <si>
    <t>Osorio Zermiani</t>
  </si>
  <si>
    <t>Comitê Financeiro Municipal para Vereador/Direção partidária</t>
  </si>
  <si>
    <t>Paulo Sergio Soares de Souza</t>
  </si>
  <si>
    <t>Salesio Moises</t>
  </si>
  <si>
    <t>Valdir Pereira</t>
  </si>
  <si>
    <t>Vanderley Krambeck</t>
  </si>
  <si>
    <t>Marcos Borges</t>
  </si>
  <si>
    <t>Joao Fermino Machado da Silva</t>
  </si>
  <si>
    <t>Benisio Peters</t>
  </si>
  <si>
    <t>Ricardo Skrepitz</t>
  </si>
  <si>
    <t>Gilmar Butzke</t>
  </si>
  <si>
    <t>Zenaide Boing Zandonai</t>
  </si>
  <si>
    <t>Guido Penz</t>
  </si>
  <si>
    <t>Vilmar Correa</t>
  </si>
  <si>
    <t>Maria Aparecida Cristovao da Silva</t>
  </si>
  <si>
    <t>Malcolm Day</t>
  </si>
  <si>
    <t>Edmundo Botzan</t>
  </si>
  <si>
    <t>Egon Flores</t>
  </si>
  <si>
    <t>Jose Barbi Filho</t>
  </si>
  <si>
    <t>Alvaro Moraes do Amaral</t>
  </si>
  <si>
    <t>Jose de Ribamar Alves Pereira Neto</t>
  </si>
  <si>
    <t>Roberto Klose</t>
  </si>
  <si>
    <t>Milene Muller</t>
  </si>
  <si>
    <t>Greice Larissa Madalena Frederico</t>
  </si>
  <si>
    <t>Teodoro de Araujo Aragao Filho</t>
  </si>
  <si>
    <t>David Vinci</t>
  </si>
  <si>
    <t>Nilzeni de Torres Quintanilha</t>
  </si>
  <si>
    <t>Rita Maria de Castro Costa</t>
  </si>
  <si>
    <t>Jose Benvindo de Sousa</t>
  </si>
  <si>
    <t>Anivaldo Gonzaga de Sena</t>
  </si>
  <si>
    <t>Jose Queiroz do Magalhaes</t>
  </si>
  <si>
    <t>Lucas Campos de Siqueira</t>
  </si>
  <si>
    <t>Antonio Lopes de Angelo</t>
  </si>
  <si>
    <t>Donato de Souza Alencar</t>
  </si>
  <si>
    <t>Maria Bernadete Souza Oliveira</t>
  </si>
  <si>
    <t>Adnan Demachki</t>
  </si>
  <si>
    <t>José Tibúrcio do Prado Neto</t>
  </si>
  <si>
    <t>PTN</t>
  </si>
  <si>
    <t>PRP</t>
  </si>
  <si>
    <t>Ibirama</t>
  </si>
  <si>
    <t>Maceió</t>
  </si>
  <si>
    <t>Porangatu</t>
  </si>
  <si>
    <t>Ribeirão Preto</t>
  </si>
  <si>
    <t>Nova Monte Verde</t>
  </si>
  <si>
    <t>Joaçaba</t>
  </si>
  <si>
    <t>Urucuia</t>
  </si>
  <si>
    <t>Castanhal</t>
  </si>
  <si>
    <t>Alta Floresta</t>
  </si>
  <si>
    <t>Jaguaré</t>
  </si>
  <si>
    <t>Palmas</t>
  </si>
  <si>
    <t>Unaí</t>
  </si>
  <si>
    <t>Porto Velho</t>
  </si>
  <si>
    <t>Monte Alegre de Goiás</t>
  </si>
  <si>
    <t>Vila Propício</t>
  </si>
  <si>
    <t>Patrocínio</t>
  </si>
  <si>
    <t>Rondon do Pará</t>
  </si>
  <si>
    <t>Marechal Floriano</t>
  </si>
  <si>
    <t>Paraguaçu</t>
  </si>
  <si>
    <t>ES</t>
  </si>
  <si>
    <t>Eleito por Média</t>
  </si>
  <si>
    <t>José Wilson Siqueira Campos</t>
  </si>
  <si>
    <t>Jorge Abdanur Estephan</t>
  </si>
  <si>
    <t>Virgílio Guimarães de Paula</t>
  </si>
  <si>
    <t>Vanuza Primo de Araujo Valadares</t>
  </si>
  <si>
    <t>PSC</t>
  </si>
  <si>
    <t>Stefan Bogdan Salej</t>
  </si>
  <si>
    <t>Aelton José de Freitas</t>
  </si>
  <si>
    <t>René Pompêo de Pina</t>
  </si>
  <si>
    <t>Leonardo Moura Vilela</t>
  </si>
  <si>
    <t>Jose Geraldo Riva</t>
  </si>
  <si>
    <t>Aécio Neves da Cunha</t>
  </si>
  <si>
    <t>PTC</t>
  </si>
  <si>
    <t>Ailton de Paula Souza</t>
  </si>
  <si>
    <t>Rovilson de Fatima Rodrigues</t>
  </si>
  <si>
    <t>Gerson Botelho de Frias</t>
  </si>
  <si>
    <t>Arnóbio Marques de Almeida Junior</t>
  </si>
  <si>
    <t>AC</t>
  </si>
  <si>
    <t>Nelson Luiz Pereira</t>
  </si>
  <si>
    <t>Dilzon Luiz de Melo</t>
  </si>
  <si>
    <t>Francisco Medeiros Sobrinho</t>
  </si>
  <si>
    <t>Japi</t>
  </si>
  <si>
    <t>RN</t>
  </si>
  <si>
    <t>Adelson Sousa de Oliveira</t>
  </si>
  <si>
    <t>Iaçu</t>
  </si>
  <si>
    <t>BA</t>
  </si>
  <si>
    <t>Francisco Alves Moreira</t>
  </si>
  <si>
    <t>Buritizeiro</t>
  </si>
  <si>
    <t>Abadia Helena Isaias da Silva</t>
  </si>
  <si>
    <t>Abdcari Calil Rime</t>
  </si>
  <si>
    <t>Benedito Moreira Sobrinho</t>
  </si>
  <si>
    <t>João Elias da Silveira</t>
  </si>
  <si>
    <t>João Rita Pimenta</t>
  </si>
  <si>
    <t>Edvailmo Ferreira de Rezende</t>
  </si>
  <si>
    <t>José Lopes Munhoz</t>
  </si>
  <si>
    <t>Sebastião Araujo da Silva</t>
  </si>
  <si>
    <t>Silvestre Pereira dos Santos</t>
  </si>
  <si>
    <t>Anastácio Dias Filho</t>
  </si>
  <si>
    <t>Divino Rufino da Silva</t>
  </si>
  <si>
    <t>Sebastião da Costa Ferreira</t>
  </si>
  <si>
    <t>José Celso do Nascimento Oliveira</t>
  </si>
  <si>
    <t>Aracaju</t>
  </si>
  <si>
    <t>SE</t>
  </si>
  <si>
    <t>Jovelina Aparecida Ferreira Barbosa</t>
  </si>
  <si>
    <t>Jeová de Souza Pimentel</t>
  </si>
  <si>
    <t>Alvorada</t>
  </si>
  <si>
    <t>Genésio Ayres Marchetti</t>
  </si>
  <si>
    <t>Canápolis</t>
  </si>
  <si>
    <t>Fued José Dib</t>
  </si>
  <si>
    <t>Ituiutaba</t>
  </si>
  <si>
    <t>Edmar Koller Heller</t>
  </si>
  <si>
    <t>Cleuseli Missassi Heller</t>
  </si>
  <si>
    <t>Peixoto de Azevedo</t>
  </si>
  <si>
    <t>Haroldo Jose de Almeida</t>
  </si>
  <si>
    <t>Joedis Marques Ferreira</t>
  </si>
  <si>
    <t>Centralina</t>
  </si>
  <si>
    <t>Canarana</t>
  </si>
  <si>
    <t>Sílvio Zulli</t>
  </si>
  <si>
    <t>Ademir Aparecido Zulli</t>
  </si>
  <si>
    <t>Poconé</t>
  </si>
  <si>
    <t>Francisco Elder Marinho Araújo</t>
  </si>
  <si>
    <t>Guajará-Mirim</t>
  </si>
  <si>
    <t>José Egídio Quintal</t>
  </si>
  <si>
    <t>Gleide Lima Santos</t>
  </si>
  <si>
    <t>Açailândia</t>
  </si>
  <si>
    <t>Monte Alegre de Minas</t>
  </si>
  <si>
    <t>Candeias do Jamari</t>
  </si>
  <si>
    <t>Gilson Afonso dos Santos</t>
  </si>
  <si>
    <t>Medeiros Neto</t>
  </si>
  <si>
    <t>Altino Coelho de Miranda</t>
  </si>
  <si>
    <t>Iran Ataide de Lima</t>
  </si>
  <si>
    <t>Moju</t>
  </si>
  <si>
    <t>Venceslau Voss</t>
  </si>
  <si>
    <t>Nilton José Pinto</t>
  </si>
  <si>
    <t>Orlando Lisboa</t>
  </si>
  <si>
    <t>Osório Zermiani</t>
  </si>
  <si>
    <t>Rinaldo de Amorim</t>
  </si>
  <si>
    <t>Rita Schroeder Schlup</t>
  </si>
  <si>
    <t>Severino Ancini</t>
  </si>
  <si>
    <t>Ademir Mewes</t>
  </si>
  <si>
    <t>Alvina Maria Fusinato</t>
  </si>
  <si>
    <t>Alvino Scussel</t>
  </si>
  <si>
    <t>Clóvis Braatz</t>
  </si>
  <si>
    <t>Ingeburg Fritsche Krause</t>
  </si>
  <si>
    <t>Marcondes Uhlmann</t>
  </si>
  <si>
    <t>Jefferson Flores</t>
  </si>
  <si>
    <t>Danilo Cristovao da Silva</t>
  </si>
  <si>
    <t>Joao Ferreira Neto</t>
  </si>
  <si>
    <t>Solange Maria Neumann</t>
  </si>
  <si>
    <t>Ademir Antonio de Souza</t>
  </si>
  <si>
    <t>Airton Fernandes</t>
  </si>
  <si>
    <t>Daiana Baasch</t>
  </si>
  <si>
    <t>Maria de Fatima Silva Camelo</t>
  </si>
  <si>
    <t>José Rodrigues dos Santos</t>
  </si>
  <si>
    <t>Cândido Sales</t>
  </si>
  <si>
    <t>Argemiro Vicente Lopes Júnior</t>
  </si>
  <si>
    <t>PMN</t>
  </si>
  <si>
    <t>Rio Quente</t>
  </si>
  <si>
    <t>Manoel Roberto de Almeida Prado</t>
  </si>
  <si>
    <t>Vilhena</t>
  </si>
  <si>
    <t>Antônio Aprígio da Rocha</t>
  </si>
  <si>
    <t>Gilson Fernandes Moreira da Rocha</t>
  </si>
  <si>
    <t>Santa Luzia</t>
  </si>
  <si>
    <t>Vianópolis</t>
  </si>
  <si>
    <t>Vicente Nicolodi</t>
  </si>
  <si>
    <t>João da Costa Carvalho</t>
  </si>
  <si>
    <t>PSL</t>
  </si>
  <si>
    <t>Uruará</t>
  </si>
  <si>
    <t>Lontras</t>
  </si>
  <si>
    <t>Ademir Piske</t>
  </si>
  <si>
    <t>Atalanta</t>
  </si>
  <si>
    <t>Mario Roedel</t>
  </si>
  <si>
    <t>Apiúna</t>
  </si>
  <si>
    <t>Dona Emma</t>
  </si>
  <si>
    <t>José Boiteux</t>
  </si>
  <si>
    <t>Nilo Sérgio de Resende Neto</t>
  </si>
  <si>
    <t>Paulo Piau Nogueira</t>
  </si>
  <si>
    <t>João Batista Matos</t>
  </si>
  <si>
    <t>Jaime João Pasqualini</t>
  </si>
  <si>
    <t>Ana Carla Luz Borges Leal</t>
  </si>
  <si>
    <t>Marconi Ferreira Perillo Junior</t>
  </si>
  <si>
    <t>Luiz Piauhylino de Mello Monteiro</t>
  </si>
  <si>
    <t>PE</t>
  </si>
  <si>
    <t>Otto Cristiano de Oliveira Glasner</t>
  </si>
  <si>
    <t>Comitê Financeiro Nacional para Presidente/Direção partidária</t>
  </si>
  <si>
    <t>João Alves dos Santos</t>
  </si>
  <si>
    <t>Antônio Ribeiro de Albuquerque</t>
  </si>
  <si>
    <t>Eliziane Ferreira Costa</t>
  </si>
  <si>
    <t>Francisco Antônio Domingos</t>
  </si>
  <si>
    <t>Brasil</t>
  </si>
  <si>
    <t>Direção Estadual</t>
  </si>
  <si>
    <t>Doações dos nomes da "lista suja" do trabalho escravo a campanhas eleitorais entre 2002 e 2012</t>
  </si>
  <si>
    <t>Beneficiado</t>
  </si>
  <si>
    <t>O presente levantamento foi elaborado para a matéria "PTB, PMDB e PSD são os partidos que mais receberam dinheiro de escravocratas", publicada no dia 14 de outubro de 2013 em http://reporterbrasil.org.br/?p=12574. Para este, foram considerados os dados publicamente disponibilizados no "Portal Às Claras" (mantido pela ONG Transparência Brasi) e na "lista suja" do trabalho escravo (mantida pelo Ministério do Trabalho e Emprego e pela Secretaria de Direitos Humanos da Presidência da República), de acordo com a sua atualização de 17 de setembro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</si>
</sst>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$ 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4" fontId="0" fillId="0" borderId="0" xfId="0" applyNumberFormat="1" applyFill="1" applyAlignment="1">
      <alignment wrapText="1" shrinkToFit="1"/>
    </xf>
    <xf numFmtId="0" fontId="0" fillId="0" borderId="0" xfId="0" applyFont="1"/>
    <xf numFmtId="1" fontId="0" fillId="0" borderId="0" xfId="4" applyNumberFormat="1" applyFont="1"/>
    <xf numFmtId="1" fontId="3" fillId="0" borderId="0" xfId="4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5">
    <cellStyle name="60% - Ênfase2 2" xfId="3"/>
    <cellStyle name="Ênfase2 2" xfId="2"/>
    <cellStyle name="Normal" xfId="0" builtinId="0"/>
    <cellStyle name="Normal 2" xfId="1"/>
    <cellStyle name="Vírgula" xfId="4" builtinId="3"/>
  </cellStyles>
  <dxfs count="3">
    <dxf>
      <numFmt numFmtId="164" formatCode="&quot;R$ &quot;#,##0.00"/>
    </dxf>
    <dxf>
      <numFmt numFmtId="164" formatCode="&quot;R$ &quot;#,##0.0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165100</xdr:rowOff>
    </xdr:from>
    <xdr:to>
      <xdr:col>1</xdr:col>
      <xdr:colOff>986249</xdr:colOff>
      <xdr:row>1</xdr:row>
      <xdr:rowOff>1104900</xdr:rowOff>
    </xdr:to>
    <xdr:pic>
      <xdr:nvPicPr>
        <xdr:cNvPr id="2" name="logo_topo.gif" descr="movie::file://localhost/Users/stefanobw/Desktop/logo_topo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65100"/>
          <a:ext cx="2516599" cy="1292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3:K275" totalsRowShown="0">
  <autoFilter ref="A3:K275"/>
  <sortState ref="A4:K275">
    <sortCondition ref="A3:A275"/>
  </sortState>
  <tableColumns count="11">
    <tableColumn id="1" name="Doador"/>
    <tableColumn id="2" name="CPF/CNPJ" dataDxfId="2"/>
    <tableColumn id="4" name="Beneficiado"/>
    <tableColumn id="5" name="Cargo"/>
    <tableColumn id="6" name="Partido"/>
    <tableColumn id="7" name="Município"/>
    <tableColumn id="8" name="UF"/>
    <tableColumn id="9" name="Resultado"/>
    <tableColumn id="10" name="Valor (R$)" dataDxfId="1"/>
    <tableColumn id="11" name="Valor corrigido pelo IPCA (ago/2013)" dataDxfId="0">
      <calculatedColumnFormula>(I4*1.052358)</calculatedColumnFormula>
    </tableColumn>
    <tableColumn id="12" name="Ano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workbookViewId="0">
      <selection activeCell="C2" sqref="C2:K2"/>
    </sheetView>
  </sheetViews>
  <sheetFormatPr defaultColWidth="8.85546875" defaultRowHeight="15" x14ac:dyDescent="0.25"/>
  <cols>
    <col min="1" max="1" width="26" customWidth="1"/>
    <col min="2" max="2" width="15.85546875" customWidth="1"/>
    <col min="3" max="3" width="29.28515625" customWidth="1"/>
    <col min="4" max="4" width="15.85546875" customWidth="1"/>
    <col min="5" max="5" width="8.42578125" customWidth="1"/>
    <col min="6" max="6" width="12.28515625" customWidth="1"/>
    <col min="7" max="7" width="5.28515625" customWidth="1"/>
    <col min="8" max="8" width="14" customWidth="1"/>
    <col min="9" max="9" width="13.42578125" customWidth="1"/>
    <col min="10" max="10" width="31.7109375" customWidth="1"/>
    <col min="11" max="11" width="6.28515625" customWidth="1"/>
  </cols>
  <sheetData>
    <row r="1" spans="1:11" ht="27.95" customHeight="1" x14ac:dyDescent="0.35">
      <c r="A1" s="6"/>
      <c r="B1" s="6"/>
      <c r="C1" s="8" t="s">
        <v>438</v>
      </c>
      <c r="D1" s="9"/>
      <c r="E1" s="9"/>
      <c r="F1" s="9"/>
      <c r="G1" s="9"/>
      <c r="H1" s="9"/>
      <c r="I1" s="9"/>
      <c r="J1" s="9"/>
      <c r="K1" s="9"/>
    </row>
    <row r="2" spans="1:11" ht="101.1" customHeight="1" x14ac:dyDescent="0.25">
      <c r="A2" s="6"/>
      <c r="B2" s="6"/>
      <c r="C2" s="10" t="s">
        <v>440</v>
      </c>
      <c r="D2" s="7"/>
      <c r="E2" s="7"/>
      <c r="F2" s="7"/>
      <c r="G2" s="7"/>
      <c r="H2" s="7"/>
      <c r="I2" s="7"/>
      <c r="J2" s="7"/>
      <c r="K2" s="7"/>
    </row>
    <row r="3" spans="1:11" x14ac:dyDescent="0.25">
      <c r="A3" t="s">
        <v>0</v>
      </c>
      <c r="B3" t="s">
        <v>1</v>
      </c>
      <c r="C3" t="s">
        <v>439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69</v>
      </c>
    </row>
    <row r="4" spans="1:11" x14ac:dyDescent="0.25">
      <c r="A4" t="s">
        <v>135</v>
      </c>
      <c r="B4" s="4">
        <v>22144668272</v>
      </c>
      <c r="C4" t="s">
        <v>437</v>
      </c>
      <c r="D4" t="s">
        <v>131</v>
      </c>
      <c r="E4" t="s">
        <v>99</v>
      </c>
      <c r="F4" t="s">
        <v>131</v>
      </c>
      <c r="G4" t="s">
        <v>127</v>
      </c>
      <c r="H4" t="s">
        <v>131</v>
      </c>
      <c r="I4" s="1">
        <v>100</v>
      </c>
      <c r="J4" s="1">
        <v>118.89559999999999</v>
      </c>
      <c r="K4">
        <v>2010</v>
      </c>
    </row>
    <row r="5" spans="1:11" x14ac:dyDescent="0.25">
      <c r="A5" t="s">
        <v>330</v>
      </c>
      <c r="B5" s="4">
        <v>26293862520</v>
      </c>
      <c r="C5" t="s">
        <v>330</v>
      </c>
      <c r="D5" t="s">
        <v>17</v>
      </c>
      <c r="E5" t="s">
        <v>72</v>
      </c>
      <c r="F5" t="s">
        <v>331</v>
      </c>
      <c r="G5" t="s">
        <v>332</v>
      </c>
      <c r="H5" t="s">
        <v>15</v>
      </c>
      <c r="I5" s="1">
        <v>14493</v>
      </c>
      <c r="J5" s="1">
        <v>22906.2</v>
      </c>
      <c r="K5">
        <v>2004</v>
      </c>
    </row>
    <row r="6" spans="1:11" x14ac:dyDescent="0.25">
      <c r="A6" t="s">
        <v>34</v>
      </c>
      <c r="B6" s="4">
        <v>46960724104</v>
      </c>
      <c r="C6" t="s">
        <v>34</v>
      </c>
      <c r="D6" t="s">
        <v>11</v>
      </c>
      <c r="E6" t="s">
        <v>35</v>
      </c>
      <c r="F6" t="s">
        <v>36</v>
      </c>
      <c r="G6" t="s">
        <v>37</v>
      </c>
      <c r="H6" t="s">
        <v>15</v>
      </c>
      <c r="I6" s="1">
        <v>3450.24</v>
      </c>
      <c r="J6" s="1">
        <v>3630.8876659199996</v>
      </c>
      <c r="K6">
        <v>2012</v>
      </c>
    </row>
    <row r="7" spans="1:11" x14ac:dyDescent="0.25">
      <c r="A7" t="s">
        <v>34</v>
      </c>
      <c r="B7" s="4">
        <v>46960724104</v>
      </c>
      <c r="C7" t="s">
        <v>308</v>
      </c>
      <c r="D7" t="s">
        <v>155</v>
      </c>
      <c r="E7" t="s">
        <v>18</v>
      </c>
      <c r="F7" t="s">
        <v>131</v>
      </c>
      <c r="G7" t="s">
        <v>127</v>
      </c>
      <c r="H7" t="s">
        <v>33</v>
      </c>
      <c r="I7" s="1">
        <v>10000</v>
      </c>
      <c r="J7" s="1">
        <v>14373.75</v>
      </c>
      <c r="K7">
        <v>2006</v>
      </c>
    </row>
    <row r="8" spans="1:11" x14ac:dyDescent="0.25">
      <c r="A8" t="s">
        <v>136</v>
      </c>
      <c r="B8" s="4">
        <v>1320270891</v>
      </c>
      <c r="C8" t="s">
        <v>437</v>
      </c>
      <c r="D8" t="s">
        <v>131</v>
      </c>
      <c r="E8" t="s">
        <v>99</v>
      </c>
      <c r="F8" t="s">
        <v>131</v>
      </c>
      <c r="G8" t="s">
        <v>127</v>
      </c>
      <c r="H8" t="s">
        <v>131</v>
      </c>
      <c r="I8" s="1">
        <v>100</v>
      </c>
      <c r="J8" s="1">
        <v>118.89559999999999</v>
      </c>
      <c r="K8">
        <v>2010</v>
      </c>
    </row>
    <row r="9" spans="1:11" x14ac:dyDescent="0.25">
      <c r="A9" t="s">
        <v>320</v>
      </c>
      <c r="B9" s="4">
        <v>3541711191</v>
      </c>
      <c r="C9" t="s">
        <v>321</v>
      </c>
      <c r="D9" t="s">
        <v>132</v>
      </c>
      <c r="E9" t="s">
        <v>35</v>
      </c>
      <c r="F9" t="s">
        <v>131</v>
      </c>
      <c r="G9" t="s">
        <v>41</v>
      </c>
      <c r="H9" t="s">
        <v>27</v>
      </c>
      <c r="I9" s="1">
        <v>927</v>
      </c>
      <c r="J9" s="1">
        <v>1332.446625</v>
      </c>
      <c r="K9">
        <v>2006</v>
      </c>
    </row>
    <row r="10" spans="1:11" x14ac:dyDescent="0.25">
      <c r="A10" t="s">
        <v>159</v>
      </c>
      <c r="B10" s="4">
        <v>1527959872</v>
      </c>
      <c r="C10" t="s">
        <v>161</v>
      </c>
      <c r="D10" t="s">
        <v>133</v>
      </c>
      <c r="E10" t="s">
        <v>18</v>
      </c>
      <c r="F10" t="s">
        <v>131</v>
      </c>
      <c r="G10" t="s">
        <v>26</v>
      </c>
      <c r="H10" t="s">
        <v>15</v>
      </c>
      <c r="I10" s="1">
        <v>5000</v>
      </c>
      <c r="J10" s="1">
        <v>5944.78</v>
      </c>
      <c r="K10">
        <v>2010</v>
      </c>
    </row>
    <row r="11" spans="1:11" x14ac:dyDescent="0.25">
      <c r="A11" t="s">
        <v>159</v>
      </c>
      <c r="B11" s="4">
        <v>1527959872</v>
      </c>
      <c r="C11" t="s">
        <v>238</v>
      </c>
      <c r="D11" t="s">
        <v>131</v>
      </c>
      <c r="E11" t="s">
        <v>30</v>
      </c>
      <c r="F11" t="s">
        <v>363</v>
      </c>
      <c r="G11" t="s">
        <v>41</v>
      </c>
      <c r="H11" t="s">
        <v>131</v>
      </c>
      <c r="I11" s="1">
        <v>9000</v>
      </c>
      <c r="J11" s="1">
        <v>14224.509</v>
      </c>
      <c r="K11">
        <v>2004</v>
      </c>
    </row>
    <row r="12" spans="1:11" x14ac:dyDescent="0.25">
      <c r="A12" t="s">
        <v>159</v>
      </c>
      <c r="B12" s="4">
        <v>1527959872</v>
      </c>
      <c r="C12" t="s">
        <v>160</v>
      </c>
      <c r="D12" t="s">
        <v>133</v>
      </c>
      <c r="E12" t="s">
        <v>120</v>
      </c>
      <c r="F12" t="s">
        <v>131</v>
      </c>
      <c r="G12" t="s">
        <v>26</v>
      </c>
      <c r="H12" t="s">
        <v>27</v>
      </c>
      <c r="I12" s="1">
        <v>3000</v>
      </c>
      <c r="J12" s="1">
        <v>5825.5709999999999</v>
      </c>
      <c r="K12">
        <v>2002</v>
      </c>
    </row>
    <row r="13" spans="1:11" x14ac:dyDescent="0.25">
      <c r="A13" t="s">
        <v>159</v>
      </c>
      <c r="B13" s="4">
        <v>1527959872</v>
      </c>
      <c r="C13" t="s">
        <v>160</v>
      </c>
      <c r="D13" t="s">
        <v>17</v>
      </c>
      <c r="E13" t="s">
        <v>18</v>
      </c>
      <c r="F13" t="s">
        <v>290</v>
      </c>
      <c r="G13" t="s">
        <v>26</v>
      </c>
      <c r="H13" t="s">
        <v>33</v>
      </c>
      <c r="I13" s="1">
        <v>10000</v>
      </c>
      <c r="J13" s="1">
        <v>12989.61</v>
      </c>
      <c r="K13">
        <v>2008</v>
      </c>
    </row>
    <row r="14" spans="1:11" x14ac:dyDescent="0.25">
      <c r="A14" t="s">
        <v>159</v>
      </c>
      <c r="B14" s="4">
        <v>1527959872</v>
      </c>
      <c r="C14" t="s">
        <v>160</v>
      </c>
      <c r="D14" t="s">
        <v>132</v>
      </c>
      <c r="E14" t="s">
        <v>18</v>
      </c>
      <c r="F14" t="s">
        <v>131</v>
      </c>
      <c r="G14" t="s">
        <v>26</v>
      </c>
      <c r="H14" t="s">
        <v>27</v>
      </c>
      <c r="I14" s="1">
        <v>10000</v>
      </c>
      <c r="J14" s="1">
        <v>11889.56</v>
      </c>
      <c r="K14">
        <v>2010</v>
      </c>
    </row>
    <row r="15" spans="1:11" x14ac:dyDescent="0.25">
      <c r="A15" t="s">
        <v>123</v>
      </c>
      <c r="B15" s="4">
        <v>51842572920</v>
      </c>
      <c r="C15" t="s">
        <v>124</v>
      </c>
      <c r="D15" t="s">
        <v>17</v>
      </c>
      <c r="E15" t="s">
        <v>72</v>
      </c>
      <c r="F15" t="s">
        <v>125</v>
      </c>
      <c r="G15" t="s">
        <v>37</v>
      </c>
      <c r="H15" t="s">
        <v>33</v>
      </c>
      <c r="I15" s="1">
        <v>10000</v>
      </c>
      <c r="J15" s="1">
        <v>15805.01</v>
      </c>
      <c r="K15">
        <v>2004</v>
      </c>
    </row>
    <row r="16" spans="1:11" x14ac:dyDescent="0.25">
      <c r="A16" t="s">
        <v>123</v>
      </c>
      <c r="B16" s="4">
        <v>51842572920</v>
      </c>
      <c r="C16" t="s">
        <v>124</v>
      </c>
      <c r="D16" t="s">
        <v>17</v>
      </c>
      <c r="E16" t="s">
        <v>72</v>
      </c>
      <c r="F16" t="s">
        <v>125</v>
      </c>
      <c r="G16" t="s">
        <v>37</v>
      </c>
      <c r="H16" t="s">
        <v>15</v>
      </c>
      <c r="I16" s="1">
        <v>200</v>
      </c>
      <c r="J16" s="2">
        <v>210.47159999999997</v>
      </c>
      <c r="K16">
        <v>2012</v>
      </c>
    </row>
    <row r="17" spans="1:11" x14ac:dyDescent="0.25">
      <c r="A17" t="s">
        <v>376</v>
      </c>
      <c r="B17" s="4">
        <v>5656800210</v>
      </c>
      <c r="C17" t="s">
        <v>377</v>
      </c>
      <c r="D17" t="s">
        <v>17</v>
      </c>
      <c r="E17" t="s">
        <v>72</v>
      </c>
      <c r="F17" t="s">
        <v>378</v>
      </c>
      <c r="G17" t="s">
        <v>32</v>
      </c>
      <c r="H17" t="s">
        <v>15</v>
      </c>
      <c r="I17" s="1">
        <v>2000</v>
      </c>
      <c r="J17" s="1">
        <v>3161.002</v>
      </c>
      <c r="K17">
        <v>2004</v>
      </c>
    </row>
    <row r="18" spans="1:11" x14ac:dyDescent="0.25">
      <c r="A18" t="s">
        <v>407</v>
      </c>
      <c r="B18" s="4">
        <v>4435290359</v>
      </c>
      <c r="C18" t="s">
        <v>408</v>
      </c>
      <c r="D18" t="s">
        <v>11</v>
      </c>
      <c r="E18" t="s">
        <v>35</v>
      </c>
      <c r="F18" t="s">
        <v>409</v>
      </c>
      <c r="G18" t="s">
        <v>51</v>
      </c>
      <c r="H18" t="s">
        <v>15</v>
      </c>
      <c r="I18" s="1">
        <v>1000</v>
      </c>
      <c r="J18" s="1">
        <v>1580.501</v>
      </c>
      <c r="K18">
        <v>2004</v>
      </c>
    </row>
    <row r="19" spans="1:11" x14ac:dyDescent="0.25">
      <c r="A19" t="s">
        <v>22</v>
      </c>
      <c r="B19" s="4">
        <v>1898700877</v>
      </c>
      <c r="C19" t="s">
        <v>22</v>
      </c>
      <c r="D19" t="s">
        <v>155</v>
      </c>
      <c r="E19" t="s">
        <v>120</v>
      </c>
      <c r="F19" t="s">
        <v>131</v>
      </c>
      <c r="G19" t="s">
        <v>26</v>
      </c>
      <c r="H19" t="s">
        <v>33</v>
      </c>
      <c r="I19" s="1">
        <v>1000</v>
      </c>
      <c r="J19" s="1">
        <v>1941.86</v>
      </c>
      <c r="K19">
        <v>2002</v>
      </c>
    </row>
    <row r="20" spans="1:11" x14ac:dyDescent="0.25">
      <c r="A20" t="s">
        <v>22</v>
      </c>
      <c r="B20" s="4">
        <v>1898700877</v>
      </c>
      <c r="C20" t="s">
        <v>309</v>
      </c>
      <c r="D20" t="s">
        <v>133</v>
      </c>
      <c r="E20" t="s">
        <v>18</v>
      </c>
      <c r="F20" t="s">
        <v>131</v>
      </c>
      <c r="G20" t="s">
        <v>26</v>
      </c>
      <c r="H20" t="s">
        <v>27</v>
      </c>
      <c r="I20" s="1">
        <v>2000</v>
      </c>
      <c r="J20" s="1">
        <v>2874.75</v>
      </c>
      <c r="K20">
        <v>2006</v>
      </c>
    </row>
    <row r="21" spans="1:11" x14ac:dyDescent="0.25">
      <c r="A21" t="s">
        <v>22</v>
      </c>
      <c r="B21" s="4">
        <v>1898700877</v>
      </c>
      <c r="C21" t="s">
        <v>23</v>
      </c>
      <c r="D21" t="s">
        <v>11</v>
      </c>
      <c r="E21" t="s">
        <v>24</v>
      </c>
      <c r="F21" t="s">
        <v>25</v>
      </c>
      <c r="G21" t="s">
        <v>26</v>
      </c>
      <c r="H21" t="s">
        <v>27</v>
      </c>
      <c r="I21" s="1">
        <v>5000</v>
      </c>
      <c r="J21" s="1">
        <v>5261.79</v>
      </c>
      <c r="K21">
        <v>2012</v>
      </c>
    </row>
    <row r="22" spans="1:11" x14ac:dyDescent="0.25">
      <c r="A22" t="s">
        <v>236</v>
      </c>
      <c r="B22" s="4">
        <v>20563540397</v>
      </c>
      <c r="C22" t="s">
        <v>281</v>
      </c>
      <c r="D22" t="s">
        <v>11</v>
      </c>
      <c r="E22" t="s">
        <v>35</v>
      </c>
      <c r="F22" t="s">
        <v>304</v>
      </c>
      <c r="G22" t="s">
        <v>306</v>
      </c>
      <c r="H22" t="s">
        <v>27</v>
      </c>
      <c r="I22" s="1">
        <v>51.62</v>
      </c>
      <c r="J22" s="1">
        <v>67.052366820000003</v>
      </c>
      <c r="K22">
        <v>2008</v>
      </c>
    </row>
    <row r="23" spans="1:11" x14ac:dyDescent="0.25">
      <c r="A23" t="s">
        <v>402</v>
      </c>
      <c r="B23" s="4">
        <v>24659053172</v>
      </c>
      <c r="C23" t="s">
        <v>238</v>
      </c>
      <c r="D23" t="s">
        <v>131</v>
      </c>
      <c r="E23" t="s">
        <v>403</v>
      </c>
      <c r="F23" t="s">
        <v>404</v>
      </c>
      <c r="G23" t="s">
        <v>68</v>
      </c>
      <c r="H23" t="s">
        <v>131</v>
      </c>
      <c r="I23" s="1">
        <v>1000</v>
      </c>
      <c r="J23" s="1">
        <v>1580.501</v>
      </c>
      <c r="K23">
        <v>2004</v>
      </c>
    </row>
    <row r="24" spans="1:11" x14ac:dyDescent="0.25">
      <c r="A24" t="s">
        <v>402</v>
      </c>
      <c r="B24" s="4">
        <v>24659053172</v>
      </c>
      <c r="C24" t="s">
        <v>238</v>
      </c>
      <c r="D24" t="s">
        <v>131</v>
      </c>
      <c r="E24" t="s">
        <v>39</v>
      </c>
      <c r="F24" t="s">
        <v>410</v>
      </c>
      <c r="G24" t="s">
        <v>68</v>
      </c>
      <c r="H24" t="s">
        <v>131</v>
      </c>
      <c r="I24" s="1">
        <v>500</v>
      </c>
      <c r="J24" s="1">
        <v>790.25049999999999</v>
      </c>
      <c r="K24">
        <v>2004</v>
      </c>
    </row>
    <row r="25" spans="1:11" x14ac:dyDescent="0.25">
      <c r="A25" t="s">
        <v>357</v>
      </c>
      <c r="B25" s="4">
        <v>23953837915</v>
      </c>
      <c r="C25" t="s">
        <v>358</v>
      </c>
      <c r="D25" t="s">
        <v>17</v>
      </c>
      <c r="E25" t="s">
        <v>39</v>
      </c>
      <c r="F25" t="s">
        <v>359</v>
      </c>
      <c r="G25" t="s">
        <v>41</v>
      </c>
      <c r="H25" t="s">
        <v>15</v>
      </c>
      <c r="I25" s="1">
        <v>11355</v>
      </c>
      <c r="J25" s="1">
        <v>17946.588854999998</v>
      </c>
      <c r="K25">
        <v>2004</v>
      </c>
    </row>
    <row r="26" spans="1:11" x14ac:dyDescent="0.25">
      <c r="A26" t="s">
        <v>152</v>
      </c>
      <c r="B26" s="4">
        <v>48237825187</v>
      </c>
      <c r="C26" t="s">
        <v>426</v>
      </c>
      <c r="D26" t="s">
        <v>132</v>
      </c>
      <c r="E26" t="s">
        <v>30</v>
      </c>
      <c r="F26" t="s">
        <v>131</v>
      </c>
      <c r="G26" t="s">
        <v>41</v>
      </c>
      <c r="H26" t="s">
        <v>27</v>
      </c>
      <c r="I26" s="1">
        <v>5000</v>
      </c>
      <c r="J26" s="1">
        <v>9709.2849999999999</v>
      </c>
      <c r="K26">
        <v>2002</v>
      </c>
    </row>
    <row r="27" spans="1:11" x14ac:dyDescent="0.25">
      <c r="A27" t="s">
        <v>152</v>
      </c>
      <c r="B27" s="4">
        <v>48237825187</v>
      </c>
      <c r="C27" t="s">
        <v>153</v>
      </c>
      <c r="D27" t="s">
        <v>132</v>
      </c>
      <c r="E27" t="s">
        <v>30</v>
      </c>
      <c r="F27" t="s">
        <v>131</v>
      </c>
      <c r="G27" t="s">
        <v>41</v>
      </c>
      <c r="H27" t="s">
        <v>15</v>
      </c>
      <c r="I27" s="1">
        <v>8500</v>
      </c>
      <c r="J27" s="1">
        <v>12217.6875</v>
      </c>
      <c r="K27">
        <v>2006</v>
      </c>
    </row>
    <row r="28" spans="1:11" x14ac:dyDescent="0.25">
      <c r="A28" t="s">
        <v>152</v>
      </c>
      <c r="B28" s="4">
        <v>48237825187</v>
      </c>
      <c r="C28" t="s">
        <v>153</v>
      </c>
      <c r="D28" t="s">
        <v>132</v>
      </c>
      <c r="E28" t="s">
        <v>30</v>
      </c>
      <c r="F28" t="s">
        <v>131</v>
      </c>
      <c r="G28" t="s">
        <v>41</v>
      </c>
      <c r="H28" t="s">
        <v>15</v>
      </c>
      <c r="I28" s="1">
        <v>45000</v>
      </c>
      <c r="J28" s="1">
        <v>53503.02</v>
      </c>
      <c r="K28">
        <v>2010</v>
      </c>
    </row>
    <row r="29" spans="1:11" x14ac:dyDescent="0.25">
      <c r="A29" t="s">
        <v>145</v>
      </c>
      <c r="B29" s="4">
        <v>2838407000541</v>
      </c>
      <c r="C29" t="s">
        <v>158</v>
      </c>
      <c r="D29" t="s">
        <v>132</v>
      </c>
      <c r="E29" t="s">
        <v>39</v>
      </c>
      <c r="F29" t="s">
        <v>131</v>
      </c>
      <c r="G29" t="s">
        <v>68</v>
      </c>
      <c r="H29" t="s">
        <v>15</v>
      </c>
      <c r="I29" s="1">
        <v>22000</v>
      </c>
      <c r="J29" s="1">
        <v>26157.031999999999</v>
      </c>
      <c r="K29">
        <v>2010</v>
      </c>
    </row>
    <row r="30" spans="1:11" x14ac:dyDescent="0.25">
      <c r="A30" t="s">
        <v>145</v>
      </c>
      <c r="B30" s="4">
        <v>2838407000541</v>
      </c>
      <c r="C30" t="s">
        <v>157</v>
      </c>
      <c r="D30" t="s">
        <v>132</v>
      </c>
      <c r="E30" t="s">
        <v>30</v>
      </c>
      <c r="F30" t="s">
        <v>131</v>
      </c>
      <c r="G30" t="s">
        <v>68</v>
      </c>
      <c r="H30" t="s">
        <v>27</v>
      </c>
      <c r="I30" s="1">
        <v>20000</v>
      </c>
      <c r="J30" s="1">
        <v>23779.119999999999</v>
      </c>
      <c r="K30">
        <v>2010</v>
      </c>
    </row>
    <row r="31" spans="1:11" x14ac:dyDescent="0.25">
      <c r="A31" t="s">
        <v>145</v>
      </c>
      <c r="B31" s="4">
        <v>2838407000541</v>
      </c>
      <c r="C31" t="s">
        <v>154</v>
      </c>
      <c r="D31" t="s">
        <v>155</v>
      </c>
      <c r="E31" t="s">
        <v>30</v>
      </c>
      <c r="F31" t="s">
        <v>131</v>
      </c>
      <c r="G31" t="s">
        <v>156</v>
      </c>
      <c r="H31" t="s">
        <v>33</v>
      </c>
      <c r="I31" s="1">
        <v>100000</v>
      </c>
      <c r="J31" s="1">
        <v>118895.59999999999</v>
      </c>
      <c r="K31">
        <v>2010</v>
      </c>
    </row>
    <row r="32" spans="1:11" x14ac:dyDescent="0.25">
      <c r="A32" t="s">
        <v>145</v>
      </c>
      <c r="B32" s="4">
        <v>2838407000541</v>
      </c>
      <c r="C32" t="s">
        <v>147</v>
      </c>
      <c r="D32" t="s">
        <v>133</v>
      </c>
      <c r="E32" t="s">
        <v>72</v>
      </c>
      <c r="F32" t="s">
        <v>131</v>
      </c>
      <c r="G32" t="s">
        <v>68</v>
      </c>
      <c r="H32" t="s">
        <v>15</v>
      </c>
      <c r="I32" s="1">
        <v>10000</v>
      </c>
      <c r="J32" s="1">
        <v>11889.56</v>
      </c>
      <c r="K32">
        <v>2010</v>
      </c>
    </row>
    <row r="33" spans="1:11" x14ac:dyDescent="0.25">
      <c r="A33" t="s">
        <v>145</v>
      </c>
      <c r="B33" s="4">
        <v>2838407000541</v>
      </c>
      <c r="C33" t="s">
        <v>162</v>
      </c>
      <c r="D33" t="s">
        <v>132</v>
      </c>
      <c r="E33" t="s">
        <v>18</v>
      </c>
      <c r="F33" t="s">
        <v>131</v>
      </c>
      <c r="G33" t="s">
        <v>68</v>
      </c>
      <c r="H33" t="s">
        <v>27</v>
      </c>
      <c r="I33" s="1">
        <v>40000</v>
      </c>
      <c r="J33" s="1">
        <v>47558.239999999998</v>
      </c>
      <c r="K33">
        <v>2010</v>
      </c>
    </row>
    <row r="34" spans="1:11" x14ac:dyDescent="0.25">
      <c r="A34" t="s">
        <v>145</v>
      </c>
      <c r="B34" s="4">
        <v>2838407000541</v>
      </c>
      <c r="C34" t="s">
        <v>163</v>
      </c>
      <c r="D34" t="s">
        <v>155</v>
      </c>
      <c r="E34" t="s">
        <v>18</v>
      </c>
      <c r="F34" t="s">
        <v>131</v>
      </c>
      <c r="G34" t="s">
        <v>68</v>
      </c>
      <c r="H34" t="s">
        <v>15</v>
      </c>
      <c r="I34" s="1">
        <v>20000</v>
      </c>
      <c r="J34" s="1">
        <v>23779.119999999999</v>
      </c>
      <c r="K34">
        <v>2010</v>
      </c>
    </row>
    <row r="35" spans="1:11" x14ac:dyDescent="0.25">
      <c r="A35" t="s">
        <v>145</v>
      </c>
      <c r="B35" s="4">
        <v>2838407000541</v>
      </c>
      <c r="C35" t="s">
        <v>149</v>
      </c>
      <c r="D35" t="s">
        <v>132</v>
      </c>
      <c r="E35" t="s">
        <v>96</v>
      </c>
      <c r="F35" t="s">
        <v>131</v>
      </c>
      <c r="G35" t="s">
        <v>68</v>
      </c>
      <c r="H35" t="s">
        <v>27</v>
      </c>
      <c r="I35" s="1">
        <v>10000</v>
      </c>
      <c r="J35" s="1">
        <v>11889.56</v>
      </c>
      <c r="K35">
        <v>2010</v>
      </c>
    </row>
    <row r="36" spans="1:11" x14ac:dyDescent="0.25">
      <c r="A36" t="s">
        <v>145</v>
      </c>
      <c r="B36" s="4">
        <v>2838407000541</v>
      </c>
      <c r="C36" t="s">
        <v>146</v>
      </c>
      <c r="D36" t="s">
        <v>133</v>
      </c>
      <c r="E36" t="s">
        <v>72</v>
      </c>
      <c r="F36" t="s">
        <v>131</v>
      </c>
      <c r="G36" t="s">
        <v>68</v>
      </c>
      <c r="H36" t="s">
        <v>15</v>
      </c>
      <c r="I36" s="1">
        <v>20000</v>
      </c>
      <c r="J36" s="1">
        <v>23779.119999999999</v>
      </c>
      <c r="K36">
        <v>2010</v>
      </c>
    </row>
    <row r="37" spans="1:11" x14ac:dyDescent="0.25">
      <c r="A37" t="s">
        <v>145</v>
      </c>
      <c r="B37" s="4">
        <v>2838407000541</v>
      </c>
      <c r="C37" t="s">
        <v>164</v>
      </c>
      <c r="D37" t="s">
        <v>132</v>
      </c>
      <c r="E37" t="s">
        <v>46</v>
      </c>
      <c r="F37" t="s">
        <v>131</v>
      </c>
      <c r="G37" t="s">
        <v>68</v>
      </c>
      <c r="H37" t="s">
        <v>27</v>
      </c>
      <c r="I37" s="1">
        <v>5000</v>
      </c>
      <c r="J37" s="1">
        <v>5944.78</v>
      </c>
      <c r="K37">
        <v>2010</v>
      </c>
    </row>
    <row r="38" spans="1:11" x14ac:dyDescent="0.25">
      <c r="A38" t="s">
        <v>28</v>
      </c>
      <c r="B38" s="4">
        <v>24280992568</v>
      </c>
      <c r="C38" t="s">
        <v>29</v>
      </c>
      <c r="D38" t="s">
        <v>17</v>
      </c>
      <c r="E38" t="s">
        <v>30</v>
      </c>
      <c r="F38" t="s">
        <v>31</v>
      </c>
      <c r="G38" t="s">
        <v>32</v>
      </c>
      <c r="H38" t="s">
        <v>33</v>
      </c>
      <c r="I38" s="1">
        <v>4000</v>
      </c>
      <c r="J38" s="1">
        <v>4209.4319999999998</v>
      </c>
      <c r="K38">
        <v>2012</v>
      </c>
    </row>
    <row r="39" spans="1:11" x14ac:dyDescent="0.25">
      <c r="A39" t="s">
        <v>28</v>
      </c>
      <c r="B39" s="4">
        <v>24280992568</v>
      </c>
      <c r="C39" t="s">
        <v>57</v>
      </c>
      <c r="D39" t="s">
        <v>11</v>
      </c>
      <c r="E39" t="s">
        <v>58</v>
      </c>
      <c r="F39" t="s">
        <v>31</v>
      </c>
      <c r="G39" t="s">
        <v>32</v>
      </c>
      <c r="H39" t="s">
        <v>15</v>
      </c>
      <c r="I39" s="1">
        <v>1200</v>
      </c>
      <c r="J39" s="1">
        <v>1262.8295999999998</v>
      </c>
      <c r="K39">
        <v>2012</v>
      </c>
    </row>
    <row r="40" spans="1:11" x14ac:dyDescent="0.25">
      <c r="A40" t="s">
        <v>28</v>
      </c>
      <c r="B40" s="4">
        <v>24280992568</v>
      </c>
      <c r="C40" t="s">
        <v>179</v>
      </c>
      <c r="D40" t="s">
        <v>11</v>
      </c>
      <c r="E40" t="s">
        <v>99</v>
      </c>
      <c r="F40" t="s">
        <v>31</v>
      </c>
      <c r="G40" t="s">
        <v>32</v>
      </c>
      <c r="H40" t="s">
        <v>27</v>
      </c>
      <c r="I40" s="1">
        <v>1000</v>
      </c>
      <c r="J40" s="1">
        <f>(1298.96*2)</f>
        <v>2597.92</v>
      </c>
      <c r="K40">
        <v>2008</v>
      </c>
    </row>
    <row r="41" spans="1:11" x14ac:dyDescent="0.25">
      <c r="A41" t="s">
        <v>28</v>
      </c>
      <c r="B41" s="4">
        <v>24280992568</v>
      </c>
      <c r="C41" t="s">
        <v>134</v>
      </c>
      <c r="D41" t="s">
        <v>133</v>
      </c>
      <c r="E41" t="s">
        <v>18</v>
      </c>
      <c r="F41" t="s">
        <v>131</v>
      </c>
      <c r="G41" t="s">
        <v>32</v>
      </c>
      <c r="H41" t="s">
        <v>15</v>
      </c>
      <c r="I41" s="1">
        <v>3000</v>
      </c>
      <c r="J41" s="1">
        <v>3566.87</v>
      </c>
      <c r="K41">
        <v>2010</v>
      </c>
    </row>
    <row r="42" spans="1:11" x14ac:dyDescent="0.25">
      <c r="A42" t="s">
        <v>165</v>
      </c>
      <c r="B42" s="4">
        <v>45027285787</v>
      </c>
      <c r="C42" t="s">
        <v>166</v>
      </c>
      <c r="D42" t="s">
        <v>133</v>
      </c>
      <c r="E42" t="s">
        <v>120</v>
      </c>
      <c r="F42" t="s">
        <v>131</v>
      </c>
      <c r="G42" t="s">
        <v>156</v>
      </c>
      <c r="H42" t="s">
        <v>44</v>
      </c>
      <c r="I42" s="1">
        <v>2000</v>
      </c>
      <c r="J42" s="1">
        <v>2377.9119999999998</v>
      </c>
      <c r="K42">
        <v>2010</v>
      </c>
    </row>
    <row r="43" spans="1:11" x14ac:dyDescent="0.25">
      <c r="A43" t="s">
        <v>367</v>
      </c>
      <c r="B43" s="4">
        <v>4057120220</v>
      </c>
      <c r="C43" t="s">
        <v>238</v>
      </c>
      <c r="D43" t="s">
        <v>131</v>
      </c>
      <c r="E43" t="s">
        <v>72</v>
      </c>
      <c r="F43" t="s">
        <v>368</v>
      </c>
      <c r="G43" t="s">
        <v>156</v>
      </c>
      <c r="H43" t="s">
        <v>131</v>
      </c>
      <c r="I43" s="1">
        <v>7200</v>
      </c>
      <c r="J43" s="1">
        <v>11379.6072</v>
      </c>
      <c r="K43">
        <v>2004</v>
      </c>
    </row>
    <row r="44" spans="1:11" x14ac:dyDescent="0.25">
      <c r="A44" t="s">
        <v>327</v>
      </c>
      <c r="B44" s="4">
        <v>1215710410</v>
      </c>
      <c r="C44" t="s">
        <v>327</v>
      </c>
      <c r="D44" t="s">
        <v>17</v>
      </c>
      <c r="E44" t="s">
        <v>18</v>
      </c>
      <c r="F44" t="s">
        <v>328</v>
      </c>
      <c r="G44" t="s">
        <v>329</v>
      </c>
      <c r="H44" t="s">
        <v>15</v>
      </c>
      <c r="I44" s="1">
        <v>22427</v>
      </c>
      <c r="J44" s="1">
        <v>35445.9</v>
      </c>
      <c r="K44">
        <v>2004</v>
      </c>
    </row>
    <row r="45" spans="1:11" x14ac:dyDescent="0.25">
      <c r="A45" t="s">
        <v>70</v>
      </c>
      <c r="B45" s="4">
        <v>17840511600</v>
      </c>
      <c r="C45" t="s">
        <v>119</v>
      </c>
      <c r="D45" t="s">
        <v>11</v>
      </c>
      <c r="E45" t="s">
        <v>120</v>
      </c>
      <c r="F45" t="s">
        <v>121</v>
      </c>
      <c r="G45" t="s">
        <v>32</v>
      </c>
      <c r="H45" t="s">
        <v>27</v>
      </c>
      <c r="I45" s="1">
        <v>500</v>
      </c>
      <c r="J45" s="2">
        <v>526.17899999999997</v>
      </c>
      <c r="K45">
        <v>2012</v>
      </c>
    </row>
    <row r="46" spans="1:11" x14ac:dyDescent="0.25">
      <c r="A46" t="s">
        <v>70</v>
      </c>
      <c r="B46" s="4">
        <v>17840511600</v>
      </c>
      <c r="C46" t="s">
        <v>435</v>
      </c>
      <c r="D46" t="s">
        <v>132</v>
      </c>
      <c r="E46" t="s">
        <v>12</v>
      </c>
      <c r="F46" t="s">
        <v>131</v>
      </c>
      <c r="G46" t="s">
        <v>79</v>
      </c>
      <c r="H46" t="s">
        <v>44</v>
      </c>
      <c r="I46" s="1">
        <v>1000</v>
      </c>
      <c r="J46" s="1">
        <v>1941.857</v>
      </c>
      <c r="K46">
        <v>2002</v>
      </c>
    </row>
    <row r="47" spans="1:11" x14ac:dyDescent="0.25">
      <c r="A47" t="s">
        <v>70</v>
      </c>
      <c r="B47" s="4">
        <v>17840511600</v>
      </c>
      <c r="C47" t="s">
        <v>74</v>
      </c>
      <c r="D47" t="s">
        <v>17</v>
      </c>
      <c r="E47" t="s">
        <v>30</v>
      </c>
      <c r="F47" t="s">
        <v>75</v>
      </c>
      <c r="G47" t="s">
        <v>32</v>
      </c>
      <c r="H47" t="s">
        <v>15</v>
      </c>
      <c r="I47" s="1">
        <v>100000</v>
      </c>
      <c r="J47" s="2">
        <v>105235.79999999999</v>
      </c>
      <c r="K47">
        <v>2012</v>
      </c>
    </row>
    <row r="48" spans="1:11" x14ac:dyDescent="0.25">
      <c r="A48" t="s">
        <v>70</v>
      </c>
      <c r="B48" s="4">
        <v>17840511600</v>
      </c>
      <c r="C48" t="s">
        <v>71</v>
      </c>
      <c r="D48" t="s">
        <v>17</v>
      </c>
      <c r="E48" t="s">
        <v>72</v>
      </c>
      <c r="F48" t="s">
        <v>73</v>
      </c>
      <c r="G48" t="s">
        <v>32</v>
      </c>
      <c r="H48" t="s">
        <v>15</v>
      </c>
      <c r="I48" s="1">
        <v>100000</v>
      </c>
      <c r="J48" s="2">
        <v>105235.79999999999</v>
      </c>
      <c r="K48">
        <v>2012</v>
      </c>
    </row>
    <row r="49" spans="1:11" x14ac:dyDescent="0.25">
      <c r="A49" t="s">
        <v>322</v>
      </c>
      <c r="B49" s="4">
        <v>35929510253</v>
      </c>
      <c r="C49" t="s">
        <v>323</v>
      </c>
      <c r="D49" t="s">
        <v>155</v>
      </c>
      <c r="E49" t="s">
        <v>35</v>
      </c>
      <c r="F49" t="s">
        <v>131</v>
      </c>
      <c r="G49" t="s">
        <v>324</v>
      </c>
      <c r="H49" t="s">
        <v>15</v>
      </c>
      <c r="I49" s="1">
        <v>100</v>
      </c>
      <c r="J49" s="1">
        <v>143.73750000000001</v>
      </c>
      <c r="K49">
        <v>2006</v>
      </c>
    </row>
    <row r="50" spans="1:11" x14ac:dyDescent="0.25">
      <c r="A50" t="s">
        <v>374</v>
      </c>
      <c r="B50" s="4">
        <v>19553242553</v>
      </c>
      <c r="C50" t="s">
        <v>238</v>
      </c>
      <c r="D50" t="s">
        <v>131</v>
      </c>
      <c r="E50" t="s">
        <v>99</v>
      </c>
      <c r="F50" t="s">
        <v>375</v>
      </c>
      <c r="G50" t="s">
        <v>332</v>
      </c>
      <c r="H50" t="s">
        <v>131</v>
      </c>
      <c r="I50" s="1">
        <v>3000</v>
      </c>
      <c r="J50" s="1">
        <v>4741.5029999999997</v>
      </c>
      <c r="K50">
        <v>2004</v>
      </c>
    </row>
    <row r="51" spans="1:11" x14ac:dyDescent="0.25">
      <c r="A51" t="s">
        <v>114</v>
      </c>
      <c r="B51" s="4">
        <v>1318586100</v>
      </c>
      <c r="C51" t="s">
        <v>115</v>
      </c>
      <c r="D51" t="s">
        <v>17</v>
      </c>
      <c r="E51" t="s">
        <v>72</v>
      </c>
      <c r="F51" t="s">
        <v>116</v>
      </c>
      <c r="G51" t="s">
        <v>68</v>
      </c>
      <c r="H51" t="s">
        <v>15</v>
      </c>
      <c r="I51" s="1">
        <v>1000</v>
      </c>
      <c r="J51" s="2">
        <v>1052.3579999999999</v>
      </c>
      <c r="K51">
        <v>2012</v>
      </c>
    </row>
    <row r="52" spans="1:11" x14ac:dyDescent="0.25">
      <c r="A52" t="s">
        <v>227</v>
      </c>
      <c r="B52" s="4">
        <v>33150850215</v>
      </c>
      <c r="C52" t="s">
        <v>243</v>
      </c>
      <c r="D52" t="s">
        <v>17</v>
      </c>
      <c r="E52" t="s">
        <v>39</v>
      </c>
      <c r="F52" t="s">
        <v>294</v>
      </c>
      <c r="G52" t="s">
        <v>32</v>
      </c>
      <c r="H52" t="s">
        <v>15</v>
      </c>
      <c r="I52" s="1">
        <v>5000</v>
      </c>
      <c r="J52" s="1">
        <v>6494.8050000000003</v>
      </c>
      <c r="K52">
        <v>2008</v>
      </c>
    </row>
    <row r="53" spans="1:11" x14ac:dyDescent="0.25">
      <c r="A53" t="s">
        <v>80</v>
      </c>
      <c r="B53" s="4">
        <v>36409600178</v>
      </c>
      <c r="C53" t="s">
        <v>81</v>
      </c>
      <c r="D53" t="s">
        <v>17</v>
      </c>
      <c r="E53" t="s">
        <v>66</v>
      </c>
      <c r="F53" t="s">
        <v>82</v>
      </c>
      <c r="G53" t="s">
        <v>41</v>
      </c>
      <c r="H53" t="s">
        <v>33</v>
      </c>
      <c r="I53" s="1">
        <v>50000</v>
      </c>
      <c r="J53" s="2">
        <v>52617.899999999994</v>
      </c>
      <c r="K53">
        <v>2012</v>
      </c>
    </row>
    <row r="54" spans="1:11" x14ac:dyDescent="0.25">
      <c r="A54" t="s">
        <v>80</v>
      </c>
      <c r="B54" s="4">
        <v>36409600178</v>
      </c>
      <c r="C54" t="s">
        <v>151</v>
      </c>
      <c r="D54" t="s">
        <v>133</v>
      </c>
      <c r="E54" t="s">
        <v>96</v>
      </c>
      <c r="F54" t="s">
        <v>131</v>
      </c>
      <c r="G54" t="s">
        <v>41</v>
      </c>
      <c r="H54" t="s">
        <v>63</v>
      </c>
      <c r="I54" s="1">
        <v>30000</v>
      </c>
      <c r="J54" s="1">
        <v>35668.68</v>
      </c>
      <c r="K54">
        <v>2010</v>
      </c>
    </row>
    <row r="55" spans="1:11" x14ac:dyDescent="0.25">
      <c r="A55" t="s">
        <v>80</v>
      </c>
      <c r="B55" s="4">
        <v>36409600178</v>
      </c>
      <c r="C55" t="s">
        <v>83</v>
      </c>
      <c r="D55" t="s">
        <v>11</v>
      </c>
      <c r="E55" t="s">
        <v>66</v>
      </c>
      <c r="F55" t="s">
        <v>82</v>
      </c>
      <c r="G55" t="s">
        <v>41</v>
      </c>
      <c r="H55" t="s">
        <v>15</v>
      </c>
      <c r="I55" s="1">
        <v>50000</v>
      </c>
      <c r="J55" s="2">
        <v>52617.899999999994</v>
      </c>
      <c r="K55">
        <v>2012</v>
      </c>
    </row>
    <row r="56" spans="1:11" x14ac:dyDescent="0.25">
      <c r="A56" t="s">
        <v>80</v>
      </c>
      <c r="B56" s="4">
        <v>36409600178</v>
      </c>
      <c r="C56" t="s">
        <v>98</v>
      </c>
      <c r="D56" t="s">
        <v>11</v>
      </c>
      <c r="E56" t="s">
        <v>99</v>
      </c>
      <c r="F56" t="s">
        <v>93</v>
      </c>
      <c r="G56" t="s">
        <v>41</v>
      </c>
      <c r="H56" t="s">
        <v>33</v>
      </c>
      <c r="I56" s="1">
        <v>10000</v>
      </c>
      <c r="J56" s="2">
        <v>10523.58</v>
      </c>
      <c r="K56">
        <v>2012</v>
      </c>
    </row>
    <row r="57" spans="1:11" x14ac:dyDescent="0.25">
      <c r="A57" t="s">
        <v>80</v>
      </c>
      <c r="B57" s="4">
        <v>36409600178</v>
      </c>
      <c r="C57" t="s">
        <v>317</v>
      </c>
      <c r="D57" t="s">
        <v>132</v>
      </c>
      <c r="E57" t="s">
        <v>96</v>
      </c>
      <c r="F57" t="s">
        <v>131</v>
      </c>
      <c r="G57" t="s">
        <v>41</v>
      </c>
      <c r="H57" t="s">
        <v>15</v>
      </c>
      <c r="I57" s="1">
        <v>5000</v>
      </c>
      <c r="J57" s="1">
        <v>7186.875</v>
      </c>
      <c r="K57">
        <v>2006</v>
      </c>
    </row>
    <row r="58" spans="1:11" x14ac:dyDescent="0.25">
      <c r="A58" t="s">
        <v>80</v>
      </c>
      <c r="B58" s="4">
        <v>36409600178</v>
      </c>
      <c r="C58" t="s">
        <v>150</v>
      </c>
      <c r="D58" t="s">
        <v>132</v>
      </c>
      <c r="E58" t="s">
        <v>96</v>
      </c>
      <c r="F58" t="s">
        <v>131</v>
      </c>
      <c r="G58" t="s">
        <v>41</v>
      </c>
      <c r="H58" t="s">
        <v>15</v>
      </c>
      <c r="I58" s="1">
        <v>90000</v>
      </c>
      <c r="J58" s="1">
        <v>107006.04</v>
      </c>
      <c r="K58">
        <v>2010</v>
      </c>
    </row>
    <row r="59" spans="1:11" x14ac:dyDescent="0.25">
      <c r="A59" t="s">
        <v>80</v>
      </c>
      <c r="B59" s="4">
        <v>36409600178</v>
      </c>
      <c r="C59" t="s">
        <v>241</v>
      </c>
      <c r="D59" t="s">
        <v>17</v>
      </c>
      <c r="E59" t="s">
        <v>96</v>
      </c>
      <c r="F59" t="s">
        <v>82</v>
      </c>
      <c r="G59" t="s">
        <v>41</v>
      </c>
      <c r="H59" t="s">
        <v>33</v>
      </c>
      <c r="I59" s="1">
        <v>30000</v>
      </c>
      <c r="J59" s="1">
        <v>38968.83</v>
      </c>
      <c r="K59">
        <v>2008</v>
      </c>
    </row>
    <row r="60" spans="1:11" x14ac:dyDescent="0.25">
      <c r="A60" t="s">
        <v>351</v>
      </c>
      <c r="B60" s="4">
        <v>15370453187</v>
      </c>
      <c r="C60" t="s">
        <v>238</v>
      </c>
      <c r="D60" t="s">
        <v>131</v>
      </c>
      <c r="E60" t="s">
        <v>99</v>
      </c>
      <c r="F60" t="s">
        <v>352</v>
      </c>
      <c r="G60" t="s">
        <v>127</v>
      </c>
      <c r="H60" t="s">
        <v>131</v>
      </c>
      <c r="I60" s="1">
        <v>76890</v>
      </c>
      <c r="J60" s="1">
        <v>121524.72189</v>
      </c>
      <c r="K60">
        <v>2004</v>
      </c>
    </row>
    <row r="61" spans="1:11" x14ac:dyDescent="0.25">
      <c r="A61" t="s">
        <v>351</v>
      </c>
      <c r="B61" s="4">
        <v>15370453187</v>
      </c>
      <c r="C61" t="s">
        <v>427</v>
      </c>
      <c r="D61" t="s">
        <v>155</v>
      </c>
      <c r="E61" t="s">
        <v>18</v>
      </c>
      <c r="F61" t="s">
        <v>131</v>
      </c>
      <c r="G61" t="s">
        <v>68</v>
      </c>
      <c r="H61" t="s">
        <v>15</v>
      </c>
      <c r="I61" s="1">
        <v>12200</v>
      </c>
      <c r="J61" s="1">
        <v>23690.6554</v>
      </c>
      <c r="K61">
        <v>2002</v>
      </c>
    </row>
    <row r="62" spans="1:11" x14ac:dyDescent="0.25">
      <c r="A62" t="s">
        <v>351</v>
      </c>
      <c r="B62" s="4">
        <v>15370453187</v>
      </c>
      <c r="C62" t="s">
        <v>422</v>
      </c>
      <c r="D62" t="s">
        <v>132</v>
      </c>
      <c r="E62" t="s">
        <v>99</v>
      </c>
      <c r="F62" t="s">
        <v>131</v>
      </c>
      <c r="G62" t="s">
        <v>68</v>
      </c>
      <c r="H62" t="s">
        <v>15</v>
      </c>
      <c r="I62" s="1">
        <v>10000</v>
      </c>
      <c r="J62" s="1">
        <v>19418.57</v>
      </c>
      <c r="K62">
        <v>2002</v>
      </c>
    </row>
    <row r="63" spans="1:11" x14ac:dyDescent="0.25">
      <c r="A63" t="s">
        <v>231</v>
      </c>
      <c r="B63" s="4">
        <v>36841323904</v>
      </c>
      <c r="C63" t="s">
        <v>267</v>
      </c>
      <c r="D63" t="s">
        <v>11</v>
      </c>
      <c r="E63" t="s">
        <v>24</v>
      </c>
      <c r="F63" t="s">
        <v>299</v>
      </c>
      <c r="G63" t="s">
        <v>156</v>
      </c>
      <c r="H63" t="s">
        <v>33</v>
      </c>
      <c r="I63" s="1">
        <v>1000</v>
      </c>
      <c r="J63" s="1">
        <v>1298.961</v>
      </c>
      <c r="K63">
        <v>2008</v>
      </c>
    </row>
    <row r="64" spans="1:11" x14ac:dyDescent="0.25">
      <c r="A64" t="s">
        <v>231</v>
      </c>
      <c r="B64" s="4">
        <v>36841323904</v>
      </c>
      <c r="C64" t="s">
        <v>238</v>
      </c>
      <c r="D64" t="s">
        <v>131</v>
      </c>
      <c r="E64" t="s">
        <v>54</v>
      </c>
      <c r="F64" t="s">
        <v>373</v>
      </c>
      <c r="G64" t="s">
        <v>156</v>
      </c>
      <c r="H64" t="s">
        <v>131</v>
      </c>
      <c r="I64" s="1">
        <v>4000</v>
      </c>
      <c r="J64" s="1">
        <v>6322.0039999999999</v>
      </c>
      <c r="K64">
        <v>2004</v>
      </c>
    </row>
    <row r="65" spans="1:11" x14ac:dyDescent="0.25">
      <c r="A65" t="s">
        <v>234</v>
      </c>
      <c r="B65" s="4">
        <v>14461595668</v>
      </c>
      <c r="C65" t="s">
        <v>279</v>
      </c>
      <c r="D65" t="s">
        <v>17</v>
      </c>
      <c r="E65" t="s">
        <v>30</v>
      </c>
      <c r="F65" t="s">
        <v>302</v>
      </c>
      <c r="G65" t="s">
        <v>79</v>
      </c>
      <c r="H65" t="s">
        <v>15</v>
      </c>
      <c r="I65" s="1">
        <v>150</v>
      </c>
      <c r="J65" s="1">
        <v>194.84415000000001</v>
      </c>
      <c r="K65">
        <v>2008</v>
      </c>
    </row>
    <row r="66" spans="1:11" x14ac:dyDescent="0.25">
      <c r="A66" t="s">
        <v>184</v>
      </c>
      <c r="B66" s="4">
        <v>27115895600</v>
      </c>
      <c r="C66" t="s">
        <v>333</v>
      </c>
      <c r="D66" t="s">
        <v>17</v>
      </c>
      <c r="E66" t="s">
        <v>72</v>
      </c>
      <c r="F66" t="s">
        <v>334</v>
      </c>
      <c r="G66" t="s">
        <v>79</v>
      </c>
      <c r="H66" t="s">
        <v>15</v>
      </c>
      <c r="I66" s="1">
        <v>2820</v>
      </c>
      <c r="J66" s="1">
        <v>4457.01</v>
      </c>
      <c r="K66">
        <v>2004</v>
      </c>
    </row>
    <row r="67" spans="1:11" x14ac:dyDescent="0.25">
      <c r="A67" t="s">
        <v>184</v>
      </c>
      <c r="B67" s="4">
        <v>27115895600</v>
      </c>
      <c r="C67" t="s">
        <v>184</v>
      </c>
      <c r="D67" t="s">
        <v>11</v>
      </c>
      <c r="E67" t="s">
        <v>99</v>
      </c>
      <c r="F67" t="s">
        <v>185</v>
      </c>
      <c r="G67" t="s">
        <v>79</v>
      </c>
      <c r="H67" t="s">
        <v>63</v>
      </c>
      <c r="I67" s="1">
        <v>700</v>
      </c>
      <c r="J67" s="1">
        <f>(909.27*2)</f>
        <v>1818.54</v>
      </c>
      <c r="K67">
        <v>2008</v>
      </c>
    </row>
    <row r="68" spans="1:11" x14ac:dyDescent="0.25">
      <c r="A68" t="s">
        <v>237</v>
      </c>
      <c r="B68" s="4">
        <v>12171980672</v>
      </c>
      <c r="C68" t="s">
        <v>284</v>
      </c>
      <c r="D68" t="s">
        <v>17</v>
      </c>
      <c r="E68" t="s">
        <v>18</v>
      </c>
      <c r="F68" t="s">
        <v>305</v>
      </c>
      <c r="G68" t="s">
        <v>79</v>
      </c>
      <c r="H68" t="s">
        <v>33</v>
      </c>
      <c r="I68" s="1">
        <v>20</v>
      </c>
      <c r="J68" s="1">
        <v>25.979220000000002</v>
      </c>
      <c r="K68">
        <v>2008</v>
      </c>
    </row>
    <row r="69" spans="1:11" x14ac:dyDescent="0.25">
      <c r="A69" t="s">
        <v>347</v>
      </c>
      <c r="B69" s="4">
        <v>25680366568</v>
      </c>
      <c r="C69" t="s">
        <v>347</v>
      </c>
      <c r="D69" t="s">
        <v>11</v>
      </c>
      <c r="E69" t="s">
        <v>72</v>
      </c>
      <c r="F69" t="s">
        <v>348</v>
      </c>
      <c r="G69" t="s">
        <v>349</v>
      </c>
      <c r="H69" t="s">
        <v>27</v>
      </c>
      <c r="I69" s="1">
        <v>772.99</v>
      </c>
      <c r="J69" s="1">
        <v>1221.71</v>
      </c>
      <c r="K69">
        <v>2004</v>
      </c>
    </row>
    <row r="70" spans="1:11" x14ac:dyDescent="0.25">
      <c r="A70" t="s">
        <v>369</v>
      </c>
      <c r="B70" s="4">
        <v>1173910930</v>
      </c>
      <c r="C70" t="s">
        <v>370</v>
      </c>
      <c r="D70" t="s">
        <v>17</v>
      </c>
      <c r="E70" t="s">
        <v>99</v>
      </c>
      <c r="F70" t="s">
        <v>371</v>
      </c>
      <c r="G70" t="s">
        <v>51</v>
      </c>
      <c r="H70" t="s">
        <v>33</v>
      </c>
      <c r="I70" s="1">
        <v>5000</v>
      </c>
      <c r="J70" s="1">
        <v>7902.5050000000001</v>
      </c>
      <c r="K70">
        <v>2004</v>
      </c>
    </row>
    <row r="71" spans="1:11" x14ac:dyDescent="0.25">
      <c r="A71" t="s">
        <v>369</v>
      </c>
      <c r="B71" s="4">
        <v>1173910930</v>
      </c>
      <c r="C71" t="s">
        <v>399</v>
      </c>
      <c r="D71" t="s">
        <v>11</v>
      </c>
      <c r="E71" t="s">
        <v>99</v>
      </c>
      <c r="F71" t="s">
        <v>371</v>
      </c>
      <c r="G71" t="s">
        <v>51</v>
      </c>
      <c r="H71" t="s">
        <v>27</v>
      </c>
      <c r="I71" s="1">
        <v>1000</v>
      </c>
      <c r="J71" s="1">
        <v>1580.501</v>
      </c>
      <c r="K71">
        <v>2004</v>
      </c>
    </row>
    <row r="72" spans="1:11" x14ac:dyDescent="0.25">
      <c r="A72" t="s">
        <v>64</v>
      </c>
      <c r="B72" s="4">
        <v>1586653172</v>
      </c>
      <c r="C72" t="s">
        <v>335</v>
      </c>
      <c r="D72" t="s">
        <v>11</v>
      </c>
      <c r="E72" t="s">
        <v>72</v>
      </c>
      <c r="F72" t="s">
        <v>176</v>
      </c>
      <c r="G72" t="s">
        <v>68</v>
      </c>
      <c r="H72" t="s">
        <v>27</v>
      </c>
      <c r="I72" s="1">
        <v>980.9</v>
      </c>
      <c r="J72" s="1">
        <v>1550.31</v>
      </c>
      <c r="K72">
        <v>2004</v>
      </c>
    </row>
    <row r="73" spans="1:11" x14ac:dyDescent="0.25">
      <c r="A73" t="s">
        <v>64</v>
      </c>
      <c r="B73" s="4">
        <v>1586653172</v>
      </c>
      <c r="C73" t="s">
        <v>336</v>
      </c>
      <c r="D73" t="s">
        <v>11</v>
      </c>
      <c r="E73" t="s">
        <v>54</v>
      </c>
      <c r="F73" t="s">
        <v>176</v>
      </c>
      <c r="G73" t="s">
        <v>68</v>
      </c>
      <c r="H73" t="s">
        <v>27</v>
      </c>
      <c r="I73" s="1">
        <v>917.9</v>
      </c>
      <c r="J73" s="1">
        <v>1450.74</v>
      </c>
      <c r="K73">
        <v>2004</v>
      </c>
    </row>
    <row r="74" spans="1:11" x14ac:dyDescent="0.25">
      <c r="A74" t="s">
        <v>64</v>
      </c>
      <c r="B74" s="4">
        <v>1586653172</v>
      </c>
      <c r="C74" t="s">
        <v>221</v>
      </c>
      <c r="D74" t="s">
        <v>11</v>
      </c>
      <c r="E74" t="s">
        <v>72</v>
      </c>
      <c r="F74" t="s">
        <v>67</v>
      </c>
      <c r="G74" t="s">
        <v>68</v>
      </c>
      <c r="H74" t="s">
        <v>15</v>
      </c>
      <c r="I74" s="1">
        <v>20</v>
      </c>
      <c r="J74" s="1">
        <f>(25.98*2)</f>
        <v>51.96</v>
      </c>
      <c r="K74">
        <v>2008</v>
      </c>
    </row>
    <row r="75" spans="1:11" x14ac:dyDescent="0.25">
      <c r="A75" t="s">
        <v>64</v>
      </c>
      <c r="B75" s="4">
        <v>1586653172</v>
      </c>
      <c r="C75" t="s">
        <v>220</v>
      </c>
      <c r="D75" t="s">
        <v>11</v>
      </c>
      <c r="E75" t="s">
        <v>72</v>
      </c>
      <c r="F75" t="s">
        <v>67</v>
      </c>
      <c r="G75" t="s">
        <v>68</v>
      </c>
      <c r="H75" t="s">
        <v>27</v>
      </c>
      <c r="I75" s="1">
        <v>20</v>
      </c>
      <c r="J75" s="1">
        <f>(25.98*2)</f>
        <v>51.96</v>
      </c>
      <c r="K75">
        <v>2008</v>
      </c>
    </row>
    <row r="76" spans="1:11" x14ac:dyDescent="0.25">
      <c r="A76" t="s">
        <v>64</v>
      </c>
      <c r="B76" s="4">
        <v>1586653172</v>
      </c>
      <c r="C76" t="s">
        <v>182</v>
      </c>
      <c r="D76" t="s">
        <v>17</v>
      </c>
      <c r="E76" t="s">
        <v>18</v>
      </c>
      <c r="F76" t="s">
        <v>183</v>
      </c>
      <c r="G76" t="s">
        <v>68</v>
      </c>
      <c r="H76" t="s">
        <v>15</v>
      </c>
      <c r="I76" s="1">
        <v>760</v>
      </c>
      <c r="J76" s="1">
        <f>(987.21*2)</f>
        <v>1974.42</v>
      </c>
      <c r="K76">
        <v>2008</v>
      </c>
    </row>
    <row r="77" spans="1:11" x14ac:dyDescent="0.25">
      <c r="A77" t="s">
        <v>64</v>
      </c>
      <c r="B77" s="4">
        <v>1586653172</v>
      </c>
      <c r="C77" t="s">
        <v>192</v>
      </c>
      <c r="D77" t="s">
        <v>17</v>
      </c>
      <c r="E77" t="s">
        <v>72</v>
      </c>
      <c r="F77" t="s">
        <v>193</v>
      </c>
      <c r="G77" t="s">
        <v>68</v>
      </c>
      <c r="H77" t="s">
        <v>15</v>
      </c>
      <c r="I77" s="1">
        <v>180</v>
      </c>
      <c r="J77" s="1">
        <f>(233.81*2)</f>
        <v>467.62</v>
      </c>
      <c r="K77">
        <v>2008</v>
      </c>
    </row>
    <row r="78" spans="1:11" x14ac:dyDescent="0.25">
      <c r="A78" t="s">
        <v>64</v>
      </c>
      <c r="B78" s="4">
        <v>1586653172</v>
      </c>
      <c r="C78" t="s">
        <v>202</v>
      </c>
      <c r="D78" t="s">
        <v>17</v>
      </c>
      <c r="E78" t="s">
        <v>72</v>
      </c>
      <c r="F78" t="s">
        <v>203</v>
      </c>
      <c r="G78" t="s">
        <v>68</v>
      </c>
      <c r="H78" t="s">
        <v>33</v>
      </c>
      <c r="I78" s="1">
        <v>100</v>
      </c>
      <c r="J78" s="1">
        <f>(129.9*2)</f>
        <v>259.8</v>
      </c>
      <c r="K78">
        <v>2008</v>
      </c>
    </row>
    <row r="79" spans="1:11" x14ac:dyDescent="0.25">
      <c r="A79" t="s">
        <v>64</v>
      </c>
      <c r="B79" s="4">
        <v>1586653172</v>
      </c>
      <c r="C79" t="s">
        <v>344</v>
      </c>
      <c r="D79" t="s">
        <v>11</v>
      </c>
      <c r="E79" t="s">
        <v>72</v>
      </c>
      <c r="F79" t="s">
        <v>176</v>
      </c>
      <c r="G79" t="s">
        <v>68</v>
      </c>
      <c r="H79" t="s">
        <v>27</v>
      </c>
      <c r="I79" s="1">
        <v>917.9</v>
      </c>
      <c r="J79" s="1">
        <v>1450.74</v>
      </c>
      <c r="K79">
        <v>2004</v>
      </c>
    </row>
    <row r="80" spans="1:11" x14ac:dyDescent="0.25">
      <c r="A80" t="s">
        <v>64</v>
      </c>
      <c r="B80" s="4">
        <v>1586653172</v>
      </c>
      <c r="C80" t="s">
        <v>219</v>
      </c>
      <c r="D80" t="s">
        <v>11</v>
      </c>
      <c r="E80" t="s">
        <v>72</v>
      </c>
      <c r="F80" t="s">
        <v>67</v>
      </c>
      <c r="G80" t="s">
        <v>68</v>
      </c>
      <c r="H80" t="s">
        <v>44</v>
      </c>
      <c r="I80" s="1">
        <v>20</v>
      </c>
      <c r="J80" s="1">
        <f>(25.98*2)</f>
        <v>51.96</v>
      </c>
      <c r="K80">
        <v>2008</v>
      </c>
    </row>
    <row r="81" spans="1:11" x14ac:dyDescent="0.25">
      <c r="A81" t="s">
        <v>64</v>
      </c>
      <c r="B81" s="4">
        <v>1586653172</v>
      </c>
      <c r="C81" t="s">
        <v>337</v>
      </c>
      <c r="D81" t="s">
        <v>11</v>
      </c>
      <c r="E81" t="s">
        <v>54</v>
      </c>
      <c r="F81" t="s">
        <v>176</v>
      </c>
      <c r="G81" t="s">
        <v>68</v>
      </c>
      <c r="H81" t="s">
        <v>15</v>
      </c>
      <c r="I81" s="1">
        <v>917.9</v>
      </c>
      <c r="J81" s="1">
        <v>1450.74</v>
      </c>
      <c r="K81">
        <v>2004</v>
      </c>
    </row>
    <row r="82" spans="1:11" x14ac:dyDescent="0.25">
      <c r="A82" t="s">
        <v>64</v>
      </c>
      <c r="B82" s="4">
        <v>1586653172</v>
      </c>
      <c r="C82" t="s">
        <v>190</v>
      </c>
      <c r="D82" t="s">
        <v>17</v>
      </c>
      <c r="E82" t="s">
        <v>72</v>
      </c>
      <c r="F82" t="s">
        <v>191</v>
      </c>
      <c r="G82" t="s">
        <v>68</v>
      </c>
      <c r="H82" t="s">
        <v>15</v>
      </c>
      <c r="I82" s="1">
        <v>500</v>
      </c>
      <c r="J82" s="1">
        <f>(649.48*2)</f>
        <v>1298.96</v>
      </c>
      <c r="K82">
        <v>2008</v>
      </c>
    </row>
    <row r="83" spans="1:11" x14ac:dyDescent="0.25">
      <c r="A83" t="s">
        <v>64</v>
      </c>
      <c r="B83" s="4">
        <v>1586653172</v>
      </c>
      <c r="C83" t="s">
        <v>222</v>
      </c>
      <c r="D83" t="s">
        <v>11</v>
      </c>
      <c r="E83" t="s">
        <v>72</v>
      </c>
      <c r="F83" t="s">
        <v>67</v>
      </c>
      <c r="G83" t="s">
        <v>68</v>
      </c>
      <c r="H83" t="s">
        <v>27</v>
      </c>
      <c r="I83" s="1">
        <v>20</v>
      </c>
      <c r="J83" s="1">
        <f>(25.98*2)</f>
        <v>51.96</v>
      </c>
      <c r="K83">
        <v>2008</v>
      </c>
    </row>
    <row r="84" spans="1:11" x14ac:dyDescent="0.25">
      <c r="A84" t="s">
        <v>64</v>
      </c>
      <c r="B84" s="4">
        <v>1586653172</v>
      </c>
      <c r="C84" t="s">
        <v>65</v>
      </c>
      <c r="D84" t="s">
        <v>17</v>
      </c>
      <c r="E84" t="s">
        <v>66</v>
      </c>
      <c r="F84" t="s">
        <v>67</v>
      </c>
      <c r="G84" t="s">
        <v>68</v>
      </c>
      <c r="H84" t="s">
        <v>33</v>
      </c>
      <c r="I84" s="1">
        <v>500</v>
      </c>
      <c r="J84" s="1">
        <v>526.17899999999997</v>
      </c>
      <c r="K84">
        <v>2012</v>
      </c>
    </row>
    <row r="85" spans="1:11" x14ac:dyDescent="0.25">
      <c r="A85" t="s">
        <v>64</v>
      </c>
      <c r="B85" s="4">
        <v>1586653172</v>
      </c>
      <c r="C85" t="s">
        <v>218</v>
      </c>
      <c r="D85" t="s">
        <v>11</v>
      </c>
      <c r="E85" t="s">
        <v>72</v>
      </c>
      <c r="F85" t="s">
        <v>67</v>
      </c>
      <c r="G85" t="s">
        <v>68</v>
      </c>
      <c r="H85" t="s">
        <v>27</v>
      </c>
      <c r="I85" s="1">
        <v>20</v>
      </c>
      <c r="J85" s="1">
        <f>(25.98*2)</f>
        <v>51.96</v>
      </c>
      <c r="K85">
        <v>2008</v>
      </c>
    </row>
    <row r="86" spans="1:11" x14ac:dyDescent="0.25">
      <c r="A86" t="s">
        <v>64</v>
      </c>
      <c r="B86" s="4">
        <v>1586653172</v>
      </c>
      <c r="C86" t="s">
        <v>217</v>
      </c>
      <c r="D86" t="s">
        <v>11</v>
      </c>
      <c r="E86" t="s">
        <v>99</v>
      </c>
      <c r="F86" t="s">
        <v>67</v>
      </c>
      <c r="G86" t="s">
        <v>68</v>
      </c>
      <c r="H86" t="s">
        <v>27</v>
      </c>
      <c r="I86" s="1">
        <v>20</v>
      </c>
      <c r="J86" s="1">
        <f>(25.98*2)</f>
        <v>51.96</v>
      </c>
      <c r="K86">
        <v>2008</v>
      </c>
    </row>
    <row r="87" spans="1:11" x14ac:dyDescent="0.25">
      <c r="A87" t="s">
        <v>64</v>
      </c>
      <c r="B87" s="4">
        <v>1586653172</v>
      </c>
      <c r="C87" t="s">
        <v>186</v>
      </c>
      <c r="D87" t="s">
        <v>17</v>
      </c>
      <c r="E87" t="s">
        <v>72</v>
      </c>
      <c r="F87" t="s">
        <v>187</v>
      </c>
      <c r="G87" t="s">
        <v>68</v>
      </c>
      <c r="H87" t="s">
        <v>15</v>
      </c>
      <c r="I87" s="1">
        <v>509</v>
      </c>
      <c r="J87" s="1">
        <f>(661.17*2)</f>
        <v>1322.34</v>
      </c>
      <c r="K87">
        <v>2008</v>
      </c>
    </row>
    <row r="88" spans="1:11" x14ac:dyDescent="0.25">
      <c r="A88" t="s">
        <v>64</v>
      </c>
      <c r="B88" s="4">
        <v>1586653172</v>
      </c>
      <c r="C88" t="s">
        <v>175</v>
      </c>
      <c r="D88" t="s">
        <v>17</v>
      </c>
      <c r="E88" t="s">
        <v>72</v>
      </c>
      <c r="F88" t="s">
        <v>176</v>
      </c>
      <c r="G88" t="s">
        <v>68</v>
      </c>
      <c r="H88" t="s">
        <v>33</v>
      </c>
      <c r="I88" s="1">
        <v>12000</v>
      </c>
      <c r="J88" s="1">
        <f>(15587.53*2)</f>
        <v>31175.06</v>
      </c>
      <c r="K88">
        <v>2008</v>
      </c>
    </row>
    <row r="89" spans="1:11" x14ac:dyDescent="0.25">
      <c r="A89" t="s">
        <v>64</v>
      </c>
      <c r="B89" s="4">
        <v>1586653172</v>
      </c>
      <c r="C89" t="s">
        <v>345</v>
      </c>
      <c r="D89" t="s">
        <v>132</v>
      </c>
      <c r="E89" t="s">
        <v>72</v>
      </c>
      <c r="F89" t="s">
        <v>131</v>
      </c>
      <c r="G89" t="s">
        <v>68</v>
      </c>
      <c r="H89" t="s">
        <v>27</v>
      </c>
      <c r="I89" s="1">
        <v>8910</v>
      </c>
      <c r="J89" s="1">
        <v>17301.95</v>
      </c>
      <c r="K89">
        <v>2002</v>
      </c>
    </row>
    <row r="90" spans="1:11" x14ac:dyDescent="0.25">
      <c r="A90" t="s">
        <v>64</v>
      </c>
      <c r="B90" s="4">
        <v>1586653172</v>
      </c>
      <c r="C90" t="s">
        <v>345</v>
      </c>
      <c r="D90" t="s">
        <v>11</v>
      </c>
      <c r="E90" t="s">
        <v>72</v>
      </c>
      <c r="F90" t="s">
        <v>176</v>
      </c>
      <c r="G90" t="s">
        <v>68</v>
      </c>
      <c r="H90" t="s">
        <v>15</v>
      </c>
      <c r="I90" s="1">
        <v>917.9</v>
      </c>
      <c r="J90" s="1">
        <v>1450.74</v>
      </c>
      <c r="K90">
        <v>2004</v>
      </c>
    </row>
    <row r="91" spans="1:11" x14ac:dyDescent="0.25">
      <c r="A91" t="s">
        <v>64</v>
      </c>
      <c r="B91" s="4">
        <v>1586653172</v>
      </c>
      <c r="C91" t="s">
        <v>180</v>
      </c>
      <c r="D91" t="s">
        <v>17</v>
      </c>
      <c r="E91" t="s">
        <v>30</v>
      </c>
      <c r="F91" t="s">
        <v>181</v>
      </c>
      <c r="G91" t="s">
        <v>68</v>
      </c>
      <c r="H91" t="s">
        <v>33</v>
      </c>
      <c r="I91" s="1">
        <v>1000</v>
      </c>
      <c r="J91" s="1">
        <f>(1298.96*2)</f>
        <v>2597.92</v>
      </c>
      <c r="K91">
        <v>2008</v>
      </c>
    </row>
    <row r="92" spans="1:11" x14ac:dyDescent="0.25">
      <c r="A92" t="s">
        <v>64</v>
      </c>
      <c r="B92" s="4">
        <v>1586653172</v>
      </c>
      <c r="C92" t="s">
        <v>340</v>
      </c>
      <c r="D92" t="s">
        <v>11</v>
      </c>
      <c r="E92" t="s">
        <v>30</v>
      </c>
      <c r="F92" t="s">
        <v>176</v>
      </c>
      <c r="G92" t="s">
        <v>68</v>
      </c>
      <c r="H92" t="s">
        <v>27</v>
      </c>
      <c r="I92" s="1">
        <v>917.9</v>
      </c>
      <c r="J92" s="1">
        <v>1450.74</v>
      </c>
      <c r="K92">
        <v>2004</v>
      </c>
    </row>
    <row r="93" spans="1:11" x14ac:dyDescent="0.25">
      <c r="A93" t="s">
        <v>64</v>
      </c>
      <c r="B93" s="4">
        <v>1586653172</v>
      </c>
      <c r="C93" t="s">
        <v>196</v>
      </c>
      <c r="D93" t="s">
        <v>11</v>
      </c>
      <c r="E93" t="s">
        <v>39</v>
      </c>
      <c r="F93" t="s">
        <v>189</v>
      </c>
      <c r="G93" t="s">
        <v>68</v>
      </c>
      <c r="H93" t="s">
        <v>15</v>
      </c>
      <c r="I93" s="1">
        <v>140</v>
      </c>
      <c r="J93" s="1">
        <f>(181.85*2)</f>
        <v>363.7</v>
      </c>
      <c r="K93">
        <v>2008</v>
      </c>
    </row>
    <row r="94" spans="1:11" x14ac:dyDescent="0.25">
      <c r="A94" t="s">
        <v>64</v>
      </c>
      <c r="B94" s="4">
        <v>1586653172</v>
      </c>
      <c r="C94" t="s">
        <v>216</v>
      </c>
      <c r="D94" t="s">
        <v>11</v>
      </c>
      <c r="E94" t="s">
        <v>72</v>
      </c>
      <c r="F94" t="s">
        <v>67</v>
      </c>
      <c r="G94" t="s">
        <v>68</v>
      </c>
      <c r="H94" t="s">
        <v>15</v>
      </c>
      <c r="I94" s="1">
        <v>20</v>
      </c>
      <c r="J94" s="1">
        <f>(25.98*2)</f>
        <v>51.96</v>
      </c>
      <c r="K94">
        <v>2008</v>
      </c>
    </row>
    <row r="95" spans="1:11" x14ac:dyDescent="0.25">
      <c r="A95" t="s">
        <v>64</v>
      </c>
      <c r="B95" s="4">
        <v>1586653172</v>
      </c>
      <c r="C95" t="s">
        <v>338</v>
      </c>
      <c r="D95" t="s">
        <v>11</v>
      </c>
      <c r="E95" t="s">
        <v>54</v>
      </c>
      <c r="F95" t="s">
        <v>176</v>
      </c>
      <c r="G95" t="s">
        <v>68</v>
      </c>
      <c r="H95" t="s">
        <v>27</v>
      </c>
      <c r="I95" s="1">
        <v>917.9</v>
      </c>
      <c r="J95" s="1">
        <v>1450.74</v>
      </c>
      <c r="K95">
        <v>2004</v>
      </c>
    </row>
    <row r="96" spans="1:11" x14ac:dyDescent="0.25">
      <c r="A96" t="s">
        <v>64</v>
      </c>
      <c r="B96" s="4">
        <v>1586653172</v>
      </c>
      <c r="C96" t="s">
        <v>215</v>
      </c>
      <c r="D96" t="s">
        <v>11</v>
      </c>
      <c r="E96" t="s">
        <v>72</v>
      </c>
      <c r="F96" t="s">
        <v>67</v>
      </c>
      <c r="G96" t="s">
        <v>68</v>
      </c>
      <c r="H96" t="s">
        <v>27</v>
      </c>
      <c r="I96" s="1">
        <v>20</v>
      </c>
      <c r="J96" s="1">
        <f>(25.98*2)</f>
        <v>51.96</v>
      </c>
      <c r="K96">
        <v>2008</v>
      </c>
    </row>
    <row r="97" spans="1:11" x14ac:dyDescent="0.25">
      <c r="A97" t="s">
        <v>64</v>
      </c>
      <c r="B97" s="4">
        <v>1586653172</v>
      </c>
      <c r="C97" t="s">
        <v>339</v>
      </c>
      <c r="D97" t="s">
        <v>11</v>
      </c>
      <c r="E97" t="s">
        <v>54</v>
      </c>
      <c r="F97" t="s">
        <v>176</v>
      </c>
      <c r="G97" t="s">
        <v>68</v>
      </c>
      <c r="H97" t="s">
        <v>27</v>
      </c>
      <c r="I97" s="1">
        <v>917.9</v>
      </c>
      <c r="J97" s="1">
        <v>1450.74</v>
      </c>
      <c r="K97">
        <v>2004</v>
      </c>
    </row>
    <row r="98" spans="1:11" x14ac:dyDescent="0.25">
      <c r="A98" t="s">
        <v>64</v>
      </c>
      <c r="B98" s="4">
        <v>1586653172</v>
      </c>
      <c r="C98" t="s">
        <v>64</v>
      </c>
      <c r="D98" t="s">
        <v>17</v>
      </c>
      <c r="E98" t="s">
        <v>72</v>
      </c>
      <c r="F98" t="s">
        <v>176</v>
      </c>
      <c r="G98" t="s">
        <v>68</v>
      </c>
      <c r="H98" t="s">
        <v>33</v>
      </c>
      <c r="I98" s="1">
        <v>190000</v>
      </c>
      <c r="J98" s="1">
        <v>300295.19</v>
      </c>
      <c r="K98">
        <v>2004</v>
      </c>
    </row>
    <row r="99" spans="1:11" x14ac:dyDescent="0.25">
      <c r="A99" t="s">
        <v>64</v>
      </c>
      <c r="B99" s="4">
        <v>1586653172</v>
      </c>
      <c r="C99" t="s">
        <v>64</v>
      </c>
      <c r="D99" t="s">
        <v>132</v>
      </c>
      <c r="E99" t="s">
        <v>72</v>
      </c>
      <c r="F99" t="s">
        <v>131</v>
      </c>
      <c r="G99" t="s">
        <v>68</v>
      </c>
      <c r="H99" t="s">
        <v>27</v>
      </c>
      <c r="I99" s="1">
        <v>255000</v>
      </c>
      <c r="J99" s="1">
        <v>366530.63</v>
      </c>
      <c r="K99">
        <v>2006</v>
      </c>
    </row>
    <row r="100" spans="1:11" x14ac:dyDescent="0.25">
      <c r="A100" t="s">
        <v>64</v>
      </c>
      <c r="B100" s="4">
        <v>1586653172</v>
      </c>
      <c r="C100" t="s">
        <v>64</v>
      </c>
      <c r="D100" t="s">
        <v>132</v>
      </c>
      <c r="E100" t="s">
        <v>72</v>
      </c>
      <c r="F100" t="s">
        <v>131</v>
      </c>
      <c r="G100" t="s">
        <v>68</v>
      </c>
      <c r="H100" t="s">
        <v>27</v>
      </c>
      <c r="I100" s="1">
        <v>757500</v>
      </c>
      <c r="J100" s="1">
        <v>900634.17</v>
      </c>
      <c r="K100">
        <v>2010</v>
      </c>
    </row>
    <row r="101" spans="1:11" x14ac:dyDescent="0.25">
      <c r="A101" t="s">
        <v>64</v>
      </c>
      <c r="B101" s="4">
        <v>1586653172</v>
      </c>
      <c r="C101" t="s">
        <v>341</v>
      </c>
      <c r="D101" t="s">
        <v>11</v>
      </c>
      <c r="E101" t="s">
        <v>30</v>
      </c>
      <c r="F101" t="s">
        <v>176</v>
      </c>
      <c r="G101" t="s">
        <v>68</v>
      </c>
      <c r="H101" t="s">
        <v>27</v>
      </c>
      <c r="I101" s="1">
        <v>917.9</v>
      </c>
      <c r="J101" s="1">
        <v>1450.74</v>
      </c>
      <c r="K101">
        <v>2004</v>
      </c>
    </row>
    <row r="102" spans="1:11" x14ac:dyDescent="0.25">
      <c r="A102" t="s">
        <v>64</v>
      </c>
      <c r="B102" s="4">
        <v>1586653172</v>
      </c>
      <c r="C102" t="s">
        <v>214</v>
      </c>
      <c r="D102" t="s">
        <v>11</v>
      </c>
      <c r="E102" t="s">
        <v>120</v>
      </c>
      <c r="F102" t="s">
        <v>67</v>
      </c>
      <c r="G102" t="s">
        <v>68</v>
      </c>
      <c r="H102" t="s">
        <v>27</v>
      </c>
      <c r="I102" s="1">
        <v>20</v>
      </c>
      <c r="J102" s="1">
        <v>25.98</v>
      </c>
      <c r="K102">
        <v>2008</v>
      </c>
    </row>
    <row r="103" spans="1:11" x14ac:dyDescent="0.25">
      <c r="A103" t="s">
        <v>64</v>
      </c>
      <c r="B103" s="4">
        <v>1586653172</v>
      </c>
      <c r="C103" t="s">
        <v>214</v>
      </c>
      <c r="D103" t="s">
        <v>11</v>
      </c>
      <c r="E103" t="s">
        <v>120</v>
      </c>
      <c r="F103" t="s">
        <v>67</v>
      </c>
      <c r="G103" t="s">
        <v>68</v>
      </c>
      <c r="H103" t="s">
        <v>27</v>
      </c>
      <c r="I103" s="1">
        <v>20</v>
      </c>
      <c r="J103" s="1">
        <v>25.98</v>
      </c>
      <c r="K103">
        <v>2008</v>
      </c>
    </row>
    <row r="104" spans="1:11" x14ac:dyDescent="0.25">
      <c r="A104" t="s">
        <v>64</v>
      </c>
      <c r="B104" s="4">
        <v>1586653172</v>
      </c>
      <c r="C104" t="s">
        <v>350</v>
      </c>
      <c r="D104" t="s">
        <v>11</v>
      </c>
      <c r="E104" t="s">
        <v>54</v>
      </c>
      <c r="F104" t="s">
        <v>176</v>
      </c>
      <c r="G104" t="s">
        <v>68</v>
      </c>
      <c r="H104" t="s">
        <v>27</v>
      </c>
      <c r="I104" s="1">
        <v>557.9</v>
      </c>
      <c r="J104" s="1">
        <v>881.76</v>
      </c>
      <c r="K104">
        <v>2004</v>
      </c>
    </row>
    <row r="105" spans="1:11" x14ac:dyDescent="0.25">
      <c r="A105" t="s">
        <v>64</v>
      </c>
      <c r="B105" s="4">
        <v>1586653172</v>
      </c>
      <c r="C105" t="s">
        <v>213</v>
      </c>
      <c r="D105" t="s">
        <v>11</v>
      </c>
      <c r="E105" t="s">
        <v>35</v>
      </c>
      <c r="F105" t="s">
        <v>67</v>
      </c>
      <c r="G105" t="s">
        <v>68</v>
      </c>
      <c r="H105" t="s">
        <v>27</v>
      </c>
      <c r="I105" s="1">
        <v>20</v>
      </c>
      <c r="J105" s="1">
        <f>(25.98*2)</f>
        <v>51.96</v>
      </c>
      <c r="K105">
        <v>2008</v>
      </c>
    </row>
    <row r="106" spans="1:11" x14ac:dyDescent="0.25">
      <c r="A106" t="s">
        <v>64</v>
      </c>
      <c r="B106" s="4">
        <v>1586653172</v>
      </c>
      <c r="C106" t="s">
        <v>188</v>
      </c>
      <c r="D106" t="s">
        <v>17</v>
      </c>
      <c r="E106" t="s">
        <v>72</v>
      </c>
      <c r="F106" t="s">
        <v>189</v>
      </c>
      <c r="G106" t="s">
        <v>68</v>
      </c>
      <c r="H106" t="s">
        <v>15</v>
      </c>
      <c r="I106" s="1">
        <v>500</v>
      </c>
      <c r="J106" s="1">
        <f>(649.48*2)</f>
        <v>1298.96</v>
      </c>
      <c r="K106">
        <v>2008</v>
      </c>
    </row>
    <row r="107" spans="1:11" x14ac:dyDescent="0.25">
      <c r="A107" t="s">
        <v>64</v>
      </c>
      <c r="B107" s="4">
        <v>1586653172</v>
      </c>
      <c r="C107" t="s">
        <v>204</v>
      </c>
      <c r="D107" t="s">
        <v>17</v>
      </c>
      <c r="E107" t="s">
        <v>72</v>
      </c>
      <c r="F107" t="s">
        <v>205</v>
      </c>
      <c r="G107" t="s">
        <v>68</v>
      </c>
      <c r="H107" t="s">
        <v>33</v>
      </c>
      <c r="I107" s="1">
        <v>100</v>
      </c>
      <c r="J107" s="1">
        <f>(129.9*2)</f>
        <v>259.8</v>
      </c>
      <c r="K107">
        <v>2008</v>
      </c>
    </row>
    <row r="108" spans="1:11" x14ac:dyDescent="0.25">
      <c r="A108" t="s">
        <v>64</v>
      </c>
      <c r="B108" s="4">
        <v>1586653172</v>
      </c>
      <c r="C108" t="s">
        <v>212</v>
      </c>
      <c r="D108" t="s">
        <v>11</v>
      </c>
      <c r="E108" t="s">
        <v>99</v>
      </c>
      <c r="F108" t="s">
        <v>67</v>
      </c>
      <c r="G108" t="s">
        <v>68</v>
      </c>
      <c r="H108" t="s">
        <v>15</v>
      </c>
      <c r="I108" s="1">
        <v>20</v>
      </c>
      <c r="J108" s="1">
        <f>(25.98*2)</f>
        <v>51.96</v>
      </c>
      <c r="K108">
        <v>2008</v>
      </c>
    </row>
    <row r="109" spans="1:11" x14ac:dyDescent="0.25">
      <c r="A109" t="s">
        <v>64</v>
      </c>
      <c r="B109" s="4">
        <v>1586653172</v>
      </c>
      <c r="C109" t="s">
        <v>206</v>
      </c>
      <c r="D109" t="s">
        <v>11</v>
      </c>
      <c r="E109" t="s">
        <v>39</v>
      </c>
      <c r="F109" t="s">
        <v>205</v>
      </c>
      <c r="G109" t="s">
        <v>68</v>
      </c>
      <c r="H109" t="s">
        <v>15</v>
      </c>
      <c r="I109" s="1">
        <v>80</v>
      </c>
      <c r="J109" s="1">
        <f>(103.92*2)</f>
        <v>207.84</v>
      </c>
      <c r="K109">
        <v>2008</v>
      </c>
    </row>
    <row r="110" spans="1:11" x14ac:dyDescent="0.25">
      <c r="A110" t="s">
        <v>64</v>
      </c>
      <c r="B110" s="4">
        <v>1586653172</v>
      </c>
      <c r="C110" t="s">
        <v>211</v>
      </c>
      <c r="D110" t="s">
        <v>11</v>
      </c>
      <c r="E110" t="s">
        <v>72</v>
      </c>
      <c r="F110" t="s">
        <v>67</v>
      </c>
      <c r="G110" t="s">
        <v>68</v>
      </c>
      <c r="H110" t="s">
        <v>27</v>
      </c>
      <c r="I110" s="1">
        <v>20</v>
      </c>
      <c r="J110" s="1">
        <f>(25.98*2)</f>
        <v>51.96</v>
      </c>
      <c r="K110">
        <v>2008</v>
      </c>
    </row>
    <row r="111" spans="1:11" x14ac:dyDescent="0.25">
      <c r="A111" t="s">
        <v>64</v>
      </c>
      <c r="B111" s="4">
        <v>1586653172</v>
      </c>
      <c r="C111" t="s">
        <v>207</v>
      </c>
      <c r="D111" t="s">
        <v>11</v>
      </c>
      <c r="E111" t="s">
        <v>72</v>
      </c>
      <c r="F111" t="s">
        <v>205</v>
      </c>
      <c r="G111" t="s">
        <v>68</v>
      </c>
      <c r="H111" t="s">
        <v>15</v>
      </c>
      <c r="I111" s="1">
        <v>40</v>
      </c>
      <c r="J111" s="1">
        <f>(51.96*2)</f>
        <v>103.92</v>
      </c>
      <c r="K111">
        <v>2008</v>
      </c>
    </row>
    <row r="112" spans="1:11" x14ac:dyDescent="0.25">
      <c r="A112" t="s">
        <v>64</v>
      </c>
      <c r="B112" s="4">
        <v>1586653172</v>
      </c>
      <c r="C112" t="s">
        <v>210</v>
      </c>
      <c r="D112" t="s">
        <v>11</v>
      </c>
      <c r="E112" t="s">
        <v>99</v>
      </c>
      <c r="F112" t="s">
        <v>67</v>
      </c>
      <c r="G112" t="s">
        <v>68</v>
      </c>
      <c r="H112" t="s">
        <v>27</v>
      </c>
      <c r="I112" s="1">
        <v>20</v>
      </c>
      <c r="J112" s="1">
        <f>(25.98*2)</f>
        <v>51.96</v>
      </c>
      <c r="K112">
        <v>2008</v>
      </c>
    </row>
    <row r="113" spans="1:11" x14ac:dyDescent="0.25">
      <c r="A113" t="s">
        <v>64</v>
      </c>
      <c r="B113" s="4">
        <v>1586653172</v>
      </c>
      <c r="C113" s="3" t="s">
        <v>209</v>
      </c>
      <c r="D113" t="s">
        <v>11</v>
      </c>
      <c r="E113" t="s">
        <v>99</v>
      </c>
      <c r="F113" t="s">
        <v>67</v>
      </c>
      <c r="G113" t="s">
        <v>68</v>
      </c>
      <c r="H113" t="s">
        <v>27</v>
      </c>
      <c r="I113" s="1">
        <v>20</v>
      </c>
      <c r="J113" s="1">
        <f>(25.98*2)</f>
        <v>51.96</v>
      </c>
      <c r="K113">
        <v>2008</v>
      </c>
    </row>
    <row r="114" spans="1:11" x14ac:dyDescent="0.25">
      <c r="A114" t="s">
        <v>64</v>
      </c>
      <c r="B114" s="4">
        <v>1586653172</v>
      </c>
      <c r="C114" t="s">
        <v>200</v>
      </c>
      <c r="D114" t="s">
        <v>17</v>
      </c>
      <c r="E114" t="s">
        <v>120</v>
      </c>
      <c r="F114" t="s">
        <v>201</v>
      </c>
      <c r="G114" t="s">
        <v>68</v>
      </c>
      <c r="H114" t="s">
        <v>33</v>
      </c>
      <c r="I114" s="1">
        <v>120</v>
      </c>
      <c r="J114" s="1">
        <f>(155.88*2)</f>
        <v>311.76</v>
      </c>
      <c r="K114">
        <v>2008</v>
      </c>
    </row>
    <row r="115" spans="1:11" x14ac:dyDescent="0.25">
      <c r="A115" t="s">
        <v>64</v>
      </c>
      <c r="B115" s="4">
        <v>1586653172</v>
      </c>
      <c r="C115" t="s">
        <v>197</v>
      </c>
      <c r="D115" t="s">
        <v>11</v>
      </c>
      <c r="E115" t="s">
        <v>198</v>
      </c>
      <c r="F115" t="s">
        <v>199</v>
      </c>
      <c r="G115" t="s">
        <v>68</v>
      </c>
      <c r="H115" t="s">
        <v>27</v>
      </c>
      <c r="I115" s="1">
        <v>120</v>
      </c>
      <c r="J115" s="1">
        <f>(155.88*2)</f>
        <v>311.76</v>
      </c>
      <c r="K115">
        <v>2008</v>
      </c>
    </row>
    <row r="116" spans="1:11" x14ac:dyDescent="0.25">
      <c r="A116" t="s">
        <v>64</v>
      </c>
      <c r="B116" s="4">
        <v>1586653172</v>
      </c>
      <c r="C116" t="s">
        <v>342</v>
      </c>
      <c r="D116" t="s">
        <v>11</v>
      </c>
      <c r="E116" t="s">
        <v>30</v>
      </c>
      <c r="F116" t="s">
        <v>176</v>
      </c>
      <c r="G116" t="s">
        <v>68</v>
      </c>
      <c r="H116" t="s">
        <v>27</v>
      </c>
      <c r="I116" s="1">
        <v>917.9</v>
      </c>
      <c r="J116" s="1">
        <v>1450.74</v>
      </c>
      <c r="K116">
        <v>2004</v>
      </c>
    </row>
    <row r="117" spans="1:11" x14ac:dyDescent="0.25">
      <c r="A117" t="s">
        <v>64</v>
      </c>
      <c r="B117" s="4">
        <v>1586653172</v>
      </c>
      <c r="C117" t="s">
        <v>346</v>
      </c>
      <c r="D117" t="s">
        <v>11</v>
      </c>
      <c r="E117" t="s">
        <v>72</v>
      </c>
      <c r="F117" t="s">
        <v>176</v>
      </c>
      <c r="G117" t="s">
        <v>68</v>
      </c>
      <c r="H117" t="s">
        <v>63</v>
      </c>
      <c r="I117" s="1">
        <v>917.9</v>
      </c>
      <c r="J117" s="1">
        <v>1450.74</v>
      </c>
      <c r="K117">
        <v>2004</v>
      </c>
    </row>
    <row r="118" spans="1:11" x14ac:dyDescent="0.25">
      <c r="A118" t="s">
        <v>64</v>
      </c>
      <c r="B118" s="4">
        <v>1586653172</v>
      </c>
      <c r="C118" t="s">
        <v>343</v>
      </c>
      <c r="D118" t="s">
        <v>11</v>
      </c>
      <c r="E118" t="s">
        <v>30</v>
      </c>
      <c r="F118" t="s">
        <v>176</v>
      </c>
      <c r="G118" t="s">
        <v>68</v>
      </c>
      <c r="H118" t="s">
        <v>27</v>
      </c>
      <c r="I118" s="1">
        <v>917.9</v>
      </c>
      <c r="J118" s="1">
        <v>1450.74</v>
      </c>
      <c r="K118">
        <v>2004</v>
      </c>
    </row>
    <row r="119" spans="1:11" x14ac:dyDescent="0.25">
      <c r="A119" t="s">
        <v>64</v>
      </c>
      <c r="B119" s="4">
        <v>1586653172</v>
      </c>
      <c r="C119" t="s">
        <v>208</v>
      </c>
      <c r="D119" t="s">
        <v>11</v>
      </c>
      <c r="E119" t="s">
        <v>99</v>
      </c>
      <c r="F119" t="s">
        <v>67</v>
      </c>
      <c r="G119" t="s">
        <v>68</v>
      </c>
      <c r="H119" t="s">
        <v>27</v>
      </c>
      <c r="I119" s="1">
        <v>20</v>
      </c>
      <c r="J119" s="1">
        <f>(25.98*2)</f>
        <v>51.96</v>
      </c>
      <c r="K119">
        <v>2008</v>
      </c>
    </row>
    <row r="120" spans="1:11" x14ac:dyDescent="0.25">
      <c r="A120" t="s">
        <v>64</v>
      </c>
      <c r="B120" s="4">
        <v>1586653172</v>
      </c>
      <c r="C120" t="s">
        <v>194</v>
      </c>
      <c r="D120" t="s">
        <v>17</v>
      </c>
      <c r="E120" t="s">
        <v>72</v>
      </c>
      <c r="F120" t="s">
        <v>195</v>
      </c>
      <c r="G120" t="s">
        <v>68</v>
      </c>
      <c r="H120" t="s">
        <v>15</v>
      </c>
      <c r="I120" s="1">
        <v>150</v>
      </c>
      <c r="J120" s="1">
        <f>(194.84*2)</f>
        <v>389.68</v>
      </c>
      <c r="K120">
        <v>2008</v>
      </c>
    </row>
    <row r="121" spans="1:11" x14ac:dyDescent="0.25">
      <c r="A121" t="s">
        <v>64</v>
      </c>
      <c r="B121" s="4">
        <v>1586653172</v>
      </c>
      <c r="C121" s="3" t="s">
        <v>177</v>
      </c>
      <c r="D121" t="s">
        <v>17</v>
      </c>
      <c r="E121" t="s">
        <v>99</v>
      </c>
      <c r="F121" t="s">
        <v>178</v>
      </c>
      <c r="G121" t="s">
        <v>68</v>
      </c>
      <c r="H121" t="s">
        <v>44</v>
      </c>
      <c r="I121" s="1">
        <v>1760</v>
      </c>
      <c r="J121" s="1">
        <f>(2286.17*2)</f>
        <v>4572.34</v>
      </c>
      <c r="K121">
        <v>2008</v>
      </c>
    </row>
    <row r="122" spans="1:11" x14ac:dyDescent="0.25">
      <c r="A122" t="s">
        <v>137</v>
      </c>
      <c r="B122" s="4">
        <v>469963620</v>
      </c>
      <c r="C122" t="s">
        <v>437</v>
      </c>
      <c r="D122" t="s">
        <v>131</v>
      </c>
      <c r="E122" t="s">
        <v>99</v>
      </c>
      <c r="F122" t="s">
        <v>131</v>
      </c>
      <c r="G122" t="s">
        <v>127</v>
      </c>
      <c r="H122" t="s">
        <v>131</v>
      </c>
      <c r="I122" s="1">
        <v>100</v>
      </c>
      <c r="J122" s="1">
        <v>118.89559999999999</v>
      </c>
      <c r="K122">
        <v>2010</v>
      </c>
    </row>
    <row r="123" spans="1:11" x14ac:dyDescent="0.25">
      <c r="A123" t="s">
        <v>137</v>
      </c>
      <c r="B123" s="4">
        <v>469963620</v>
      </c>
      <c r="C123" t="s">
        <v>278</v>
      </c>
      <c r="D123" t="s">
        <v>11</v>
      </c>
      <c r="E123" t="s">
        <v>39</v>
      </c>
      <c r="F123" t="s">
        <v>302</v>
      </c>
      <c r="G123" t="s">
        <v>79</v>
      </c>
      <c r="H123" t="s">
        <v>27</v>
      </c>
      <c r="I123" s="1">
        <v>220</v>
      </c>
      <c r="J123" s="1">
        <v>285.77142000000003</v>
      </c>
      <c r="K123">
        <v>2008</v>
      </c>
    </row>
    <row r="124" spans="1:11" x14ac:dyDescent="0.25">
      <c r="A124" t="s">
        <v>400</v>
      </c>
      <c r="B124" s="4">
        <v>59815728504</v>
      </c>
      <c r="C124" t="s">
        <v>238</v>
      </c>
      <c r="D124" t="s">
        <v>131</v>
      </c>
      <c r="E124" t="s">
        <v>99</v>
      </c>
      <c r="F124" t="s">
        <v>401</v>
      </c>
      <c r="G124" t="s">
        <v>332</v>
      </c>
      <c r="H124" t="s">
        <v>131</v>
      </c>
      <c r="I124" s="1">
        <v>1000</v>
      </c>
      <c r="J124" s="1">
        <v>1580.501</v>
      </c>
      <c r="K124">
        <v>2004</v>
      </c>
    </row>
    <row r="125" spans="1:11" x14ac:dyDescent="0.25">
      <c r="A125" t="s">
        <v>16</v>
      </c>
      <c r="B125" s="4">
        <v>28771150463</v>
      </c>
      <c r="C125" t="s">
        <v>21</v>
      </c>
      <c r="D125" t="s">
        <v>131</v>
      </c>
      <c r="E125" t="s">
        <v>18</v>
      </c>
      <c r="F125" t="s">
        <v>19</v>
      </c>
      <c r="G125" t="s">
        <v>20</v>
      </c>
      <c r="H125" t="s">
        <v>131</v>
      </c>
      <c r="I125" s="1">
        <v>12000</v>
      </c>
      <c r="J125" s="1">
        <v>12628.295999999998</v>
      </c>
      <c r="K125">
        <v>2012</v>
      </c>
    </row>
    <row r="126" spans="1:11" x14ac:dyDescent="0.25">
      <c r="A126" t="s">
        <v>16</v>
      </c>
      <c r="B126" s="4">
        <v>28771150463</v>
      </c>
      <c r="C126" t="s">
        <v>16</v>
      </c>
      <c r="D126" t="s">
        <v>17</v>
      </c>
      <c r="E126" t="s">
        <v>96</v>
      </c>
      <c r="F126" t="s">
        <v>19</v>
      </c>
      <c r="G126" t="s">
        <v>20</v>
      </c>
      <c r="H126" t="s">
        <v>15</v>
      </c>
      <c r="I126" s="1">
        <v>18850</v>
      </c>
      <c r="J126" s="1">
        <f>(24485.41*2)</f>
        <v>48970.82</v>
      </c>
      <c r="K126">
        <v>2008</v>
      </c>
    </row>
    <row r="127" spans="1:11" x14ac:dyDescent="0.25">
      <c r="A127" t="s">
        <v>16</v>
      </c>
      <c r="B127" s="4">
        <v>28771150463</v>
      </c>
      <c r="C127" t="s">
        <v>16</v>
      </c>
      <c r="D127" t="s">
        <v>17</v>
      </c>
      <c r="E127" t="s">
        <v>18</v>
      </c>
      <c r="F127" t="s">
        <v>19</v>
      </c>
      <c r="G127" t="s">
        <v>20</v>
      </c>
      <c r="H127" t="s">
        <v>15</v>
      </c>
      <c r="I127" s="1">
        <v>19600</v>
      </c>
      <c r="J127" s="1">
        <v>20626.216799999998</v>
      </c>
      <c r="K127">
        <v>2012</v>
      </c>
    </row>
    <row r="128" spans="1:11" x14ac:dyDescent="0.25">
      <c r="A128" t="s">
        <v>138</v>
      </c>
      <c r="B128" s="4">
        <v>18155804100</v>
      </c>
      <c r="C128" t="s">
        <v>139</v>
      </c>
      <c r="D128" t="s">
        <v>133</v>
      </c>
      <c r="E128" t="s">
        <v>99</v>
      </c>
      <c r="F128" t="s">
        <v>131</v>
      </c>
      <c r="G128" t="s">
        <v>56</v>
      </c>
      <c r="H128" t="s">
        <v>15</v>
      </c>
      <c r="I128" s="1">
        <v>1560</v>
      </c>
      <c r="J128" s="1">
        <v>1854.77136</v>
      </c>
      <c r="K128">
        <v>2010</v>
      </c>
    </row>
    <row r="129" spans="1:11" x14ac:dyDescent="0.25">
      <c r="A129" t="s">
        <v>105</v>
      </c>
      <c r="B129" s="4">
        <v>12274379000964</v>
      </c>
      <c r="C129" t="s">
        <v>318</v>
      </c>
      <c r="D129" t="s">
        <v>155</v>
      </c>
      <c r="E129" t="s">
        <v>18</v>
      </c>
      <c r="F129" t="s">
        <v>131</v>
      </c>
      <c r="G129" t="s">
        <v>79</v>
      </c>
      <c r="H129" t="s">
        <v>15</v>
      </c>
      <c r="I129" s="1">
        <v>1000</v>
      </c>
      <c r="J129" s="1">
        <v>1437.375</v>
      </c>
      <c r="K129">
        <v>2006</v>
      </c>
    </row>
    <row r="130" spans="1:11" x14ac:dyDescent="0.25">
      <c r="A130" t="s">
        <v>105</v>
      </c>
      <c r="B130" s="4">
        <v>12274379000964</v>
      </c>
      <c r="C130" t="s">
        <v>314</v>
      </c>
      <c r="D130" t="s">
        <v>133</v>
      </c>
      <c r="E130" t="s">
        <v>39</v>
      </c>
      <c r="F130" t="s">
        <v>131</v>
      </c>
      <c r="G130" t="s">
        <v>79</v>
      </c>
      <c r="H130" t="s">
        <v>15</v>
      </c>
      <c r="I130" s="1">
        <v>20000</v>
      </c>
      <c r="J130" s="1">
        <v>28747.5</v>
      </c>
      <c r="K130">
        <v>2006</v>
      </c>
    </row>
    <row r="131" spans="1:11" x14ac:dyDescent="0.25">
      <c r="A131" t="s">
        <v>105</v>
      </c>
      <c r="B131" s="4">
        <v>12274379000964</v>
      </c>
      <c r="C131" t="s">
        <v>433</v>
      </c>
      <c r="D131" t="s">
        <v>132</v>
      </c>
      <c r="E131" t="s">
        <v>120</v>
      </c>
      <c r="F131" t="s">
        <v>131</v>
      </c>
      <c r="G131" t="s">
        <v>108</v>
      </c>
      <c r="H131" t="s">
        <v>15</v>
      </c>
      <c r="I131" s="1">
        <v>100000</v>
      </c>
      <c r="J131" s="1">
        <v>194185.69999999998</v>
      </c>
      <c r="K131">
        <v>2002</v>
      </c>
    </row>
    <row r="132" spans="1:11" x14ac:dyDescent="0.25">
      <c r="A132" t="s">
        <v>105</v>
      </c>
      <c r="B132" s="4">
        <v>12274379000964</v>
      </c>
      <c r="C132" t="s">
        <v>238</v>
      </c>
      <c r="D132" t="s">
        <v>131</v>
      </c>
      <c r="E132" t="s">
        <v>96</v>
      </c>
      <c r="F132" t="s">
        <v>354</v>
      </c>
      <c r="G132" t="s">
        <v>79</v>
      </c>
      <c r="H132" t="s">
        <v>131</v>
      </c>
      <c r="I132" s="1">
        <v>20000</v>
      </c>
      <c r="J132" s="1">
        <v>31610.02</v>
      </c>
      <c r="K132">
        <v>2004</v>
      </c>
    </row>
    <row r="133" spans="1:11" x14ac:dyDescent="0.25">
      <c r="A133" t="s">
        <v>105</v>
      </c>
      <c r="B133" s="4">
        <v>12274379000964</v>
      </c>
      <c r="C133" t="s">
        <v>238</v>
      </c>
      <c r="D133" t="s">
        <v>131</v>
      </c>
      <c r="E133" t="s">
        <v>96</v>
      </c>
      <c r="F133" t="s">
        <v>372</v>
      </c>
      <c r="G133" t="s">
        <v>79</v>
      </c>
      <c r="H133" t="s">
        <v>131</v>
      </c>
      <c r="I133" s="1">
        <v>5000</v>
      </c>
      <c r="J133" s="1">
        <v>7902.5050000000001</v>
      </c>
      <c r="K133">
        <v>2004</v>
      </c>
    </row>
    <row r="134" spans="1:11" x14ac:dyDescent="0.25">
      <c r="A134" t="s">
        <v>105</v>
      </c>
      <c r="B134" s="4">
        <v>12274379000964</v>
      </c>
      <c r="C134" t="s">
        <v>431</v>
      </c>
      <c r="D134" t="s">
        <v>131</v>
      </c>
      <c r="E134" t="s">
        <v>35</v>
      </c>
      <c r="F134" t="s">
        <v>131</v>
      </c>
      <c r="G134" t="s">
        <v>436</v>
      </c>
      <c r="H134" t="s">
        <v>131</v>
      </c>
      <c r="I134" s="1">
        <v>50000</v>
      </c>
      <c r="J134" s="1">
        <v>97092.849999999991</v>
      </c>
      <c r="K134">
        <v>2002</v>
      </c>
    </row>
    <row r="135" spans="1:11" x14ac:dyDescent="0.25">
      <c r="A135" t="s">
        <v>105</v>
      </c>
      <c r="B135" s="4">
        <v>12274379000964</v>
      </c>
      <c r="C135" t="s">
        <v>434</v>
      </c>
      <c r="D135" t="s">
        <v>132</v>
      </c>
      <c r="E135" t="s">
        <v>120</v>
      </c>
      <c r="F135" t="s">
        <v>131</v>
      </c>
      <c r="G135" t="s">
        <v>108</v>
      </c>
      <c r="H135" t="s">
        <v>15</v>
      </c>
      <c r="I135" s="1">
        <v>100000</v>
      </c>
      <c r="J135" s="1">
        <v>194185.69999999998</v>
      </c>
      <c r="K135">
        <v>2002</v>
      </c>
    </row>
    <row r="136" spans="1:11" x14ac:dyDescent="0.25">
      <c r="A136" t="s">
        <v>105</v>
      </c>
      <c r="B136" s="4">
        <v>12274379000964</v>
      </c>
      <c r="C136" t="s">
        <v>355</v>
      </c>
      <c r="D136" t="s">
        <v>17</v>
      </c>
      <c r="E136" t="s">
        <v>39</v>
      </c>
      <c r="F136" t="s">
        <v>356</v>
      </c>
      <c r="G136" t="s">
        <v>79</v>
      </c>
      <c r="H136" t="s">
        <v>15</v>
      </c>
      <c r="I136" s="1">
        <v>15000</v>
      </c>
      <c r="J136" s="1">
        <v>23707.514999999999</v>
      </c>
      <c r="K136">
        <v>2004</v>
      </c>
    </row>
    <row r="137" spans="1:11" x14ac:dyDescent="0.25">
      <c r="A137" t="s">
        <v>105</v>
      </c>
      <c r="B137" s="4">
        <v>12274379000964</v>
      </c>
      <c r="C137" t="s">
        <v>167</v>
      </c>
      <c r="D137" t="s">
        <v>133</v>
      </c>
      <c r="E137" t="s">
        <v>120</v>
      </c>
      <c r="F137" t="s">
        <v>131</v>
      </c>
      <c r="G137" t="s">
        <v>108</v>
      </c>
      <c r="H137" t="s">
        <v>15</v>
      </c>
      <c r="I137" s="1">
        <v>518800</v>
      </c>
      <c r="J137" s="1">
        <v>1007435.4116</v>
      </c>
      <c r="K137">
        <v>2002</v>
      </c>
    </row>
    <row r="138" spans="1:11" x14ac:dyDescent="0.25">
      <c r="A138" t="s">
        <v>105</v>
      </c>
      <c r="B138" s="4">
        <v>12274379000964</v>
      </c>
      <c r="C138" t="s">
        <v>167</v>
      </c>
      <c r="D138" t="s">
        <v>155</v>
      </c>
      <c r="E138" t="s">
        <v>120</v>
      </c>
      <c r="F138" t="s">
        <v>131</v>
      </c>
      <c r="G138" t="s">
        <v>108</v>
      </c>
      <c r="H138" t="s">
        <v>33</v>
      </c>
      <c r="I138" s="1">
        <v>410175.77</v>
      </c>
      <c r="J138" s="1">
        <v>589576.3974037501</v>
      </c>
      <c r="K138">
        <v>2006</v>
      </c>
    </row>
    <row r="139" spans="1:11" x14ac:dyDescent="0.25">
      <c r="A139" t="s">
        <v>105</v>
      </c>
      <c r="B139" s="4">
        <v>12274379000964</v>
      </c>
      <c r="C139" t="s">
        <v>167</v>
      </c>
      <c r="D139" t="s">
        <v>133</v>
      </c>
      <c r="E139" t="s">
        <v>120</v>
      </c>
      <c r="F139" t="s">
        <v>131</v>
      </c>
      <c r="G139" t="s">
        <v>108</v>
      </c>
      <c r="H139" t="s">
        <v>15</v>
      </c>
      <c r="I139" s="1">
        <v>10800</v>
      </c>
      <c r="J139" s="1">
        <v>12840.724799999998</v>
      </c>
      <c r="K139">
        <v>2010</v>
      </c>
    </row>
    <row r="140" spans="1:11" x14ac:dyDescent="0.25">
      <c r="A140" t="s">
        <v>105</v>
      </c>
      <c r="B140" s="4">
        <v>12274379000964</v>
      </c>
      <c r="C140" t="s">
        <v>361</v>
      </c>
      <c r="D140" t="s">
        <v>17</v>
      </c>
      <c r="E140" t="s">
        <v>120</v>
      </c>
      <c r="F140" t="s">
        <v>362</v>
      </c>
      <c r="G140" t="s">
        <v>79</v>
      </c>
      <c r="H140" t="s">
        <v>33</v>
      </c>
      <c r="I140" s="1">
        <v>10000</v>
      </c>
      <c r="J140" s="1">
        <v>15805.01</v>
      </c>
      <c r="K140">
        <v>2004</v>
      </c>
    </row>
    <row r="141" spans="1:11" x14ac:dyDescent="0.25">
      <c r="A141" t="s">
        <v>105</v>
      </c>
      <c r="B141" s="4">
        <v>12274379000964</v>
      </c>
      <c r="C141" t="s">
        <v>239</v>
      </c>
      <c r="D141" t="s">
        <v>17</v>
      </c>
      <c r="E141" t="s">
        <v>54</v>
      </c>
      <c r="F141" t="s">
        <v>288</v>
      </c>
      <c r="G141" t="s">
        <v>108</v>
      </c>
      <c r="H141" t="s">
        <v>15</v>
      </c>
      <c r="I141" s="1">
        <f>(360000+600000)</f>
        <v>960000</v>
      </c>
      <c r="J141" s="1">
        <f>(568980.36+948300.6)</f>
        <v>1517280.96</v>
      </c>
      <c r="K141">
        <v>2004</v>
      </c>
    </row>
    <row r="142" spans="1:11" x14ac:dyDescent="0.25">
      <c r="A142" t="s">
        <v>105</v>
      </c>
      <c r="B142" s="4">
        <v>12274379000964</v>
      </c>
      <c r="C142" t="s">
        <v>239</v>
      </c>
      <c r="D142" t="s">
        <v>17</v>
      </c>
      <c r="E142" t="s">
        <v>96</v>
      </c>
      <c r="F142" t="s">
        <v>288</v>
      </c>
      <c r="G142" t="s">
        <v>108</v>
      </c>
      <c r="H142" t="s">
        <v>15</v>
      </c>
      <c r="I142" s="1">
        <v>95000</v>
      </c>
      <c r="J142" s="1">
        <v>123401.295</v>
      </c>
      <c r="K142">
        <v>2008</v>
      </c>
    </row>
    <row r="143" spans="1:11" x14ac:dyDescent="0.25">
      <c r="A143" t="s">
        <v>105</v>
      </c>
      <c r="B143" s="4">
        <v>12274379000964</v>
      </c>
      <c r="C143" t="s">
        <v>106</v>
      </c>
      <c r="D143" t="s">
        <v>17</v>
      </c>
      <c r="E143" t="s">
        <v>66</v>
      </c>
      <c r="F143" t="s">
        <v>107</v>
      </c>
      <c r="G143" t="s">
        <v>108</v>
      </c>
      <c r="H143" t="s">
        <v>33</v>
      </c>
      <c r="I143" s="1">
        <v>6000</v>
      </c>
      <c r="J143" s="2">
        <v>6314.1479999999992</v>
      </c>
      <c r="K143">
        <v>2012</v>
      </c>
    </row>
    <row r="144" spans="1:11" x14ac:dyDescent="0.25">
      <c r="A144" t="s">
        <v>105</v>
      </c>
      <c r="B144" s="4">
        <v>12274379000964</v>
      </c>
      <c r="C144" t="s">
        <v>428</v>
      </c>
      <c r="D144" t="s">
        <v>133</v>
      </c>
      <c r="E144" t="s">
        <v>18</v>
      </c>
      <c r="F144" t="s">
        <v>131</v>
      </c>
      <c r="G144" t="s">
        <v>429</v>
      </c>
      <c r="H144" t="s">
        <v>15</v>
      </c>
      <c r="I144" s="1">
        <v>30000</v>
      </c>
      <c r="J144" s="1">
        <v>58255.71</v>
      </c>
      <c r="K144">
        <v>2002</v>
      </c>
    </row>
    <row r="145" spans="1:11" x14ac:dyDescent="0.25">
      <c r="A145" t="s">
        <v>105</v>
      </c>
      <c r="B145" s="4">
        <v>12274379000964</v>
      </c>
      <c r="C145" t="s">
        <v>430</v>
      </c>
      <c r="D145" t="s">
        <v>133</v>
      </c>
      <c r="E145" t="s">
        <v>18</v>
      </c>
      <c r="F145" t="s">
        <v>131</v>
      </c>
      <c r="G145" t="s">
        <v>429</v>
      </c>
      <c r="H145" t="s">
        <v>27</v>
      </c>
      <c r="I145" s="1">
        <v>25000</v>
      </c>
      <c r="J145" s="1">
        <v>48546.424999999996</v>
      </c>
      <c r="K145">
        <v>2002</v>
      </c>
    </row>
    <row r="146" spans="1:11" x14ac:dyDescent="0.25">
      <c r="A146" t="s">
        <v>105</v>
      </c>
      <c r="B146" s="4">
        <v>12274379000964</v>
      </c>
      <c r="C146" t="s">
        <v>423</v>
      </c>
      <c r="D146" t="s">
        <v>132</v>
      </c>
      <c r="E146" t="s">
        <v>99</v>
      </c>
      <c r="F146" t="s">
        <v>131</v>
      </c>
      <c r="G146" t="s">
        <v>79</v>
      </c>
      <c r="H146" t="s">
        <v>15</v>
      </c>
      <c r="I146" s="1">
        <v>50000</v>
      </c>
      <c r="J146" s="1">
        <v>97092.849999999991</v>
      </c>
      <c r="K146">
        <v>2002</v>
      </c>
    </row>
    <row r="147" spans="1:11" x14ac:dyDescent="0.25">
      <c r="A147" t="s">
        <v>105</v>
      </c>
      <c r="B147" s="4">
        <v>12274379000964</v>
      </c>
      <c r="C147" t="s">
        <v>117</v>
      </c>
      <c r="D147" t="s">
        <v>17</v>
      </c>
      <c r="E147" t="s">
        <v>66</v>
      </c>
      <c r="F147" t="s">
        <v>118</v>
      </c>
      <c r="G147" t="s">
        <v>108</v>
      </c>
      <c r="H147" t="s">
        <v>33</v>
      </c>
      <c r="I147" s="1">
        <v>1000</v>
      </c>
      <c r="J147" s="2">
        <v>1052.3579999999999</v>
      </c>
      <c r="K147">
        <v>2012</v>
      </c>
    </row>
    <row r="148" spans="1:11" x14ac:dyDescent="0.25">
      <c r="A148" t="s">
        <v>105</v>
      </c>
      <c r="B148" s="4">
        <v>12274379000964</v>
      </c>
      <c r="C148" t="s">
        <v>313</v>
      </c>
      <c r="D148" t="s">
        <v>133</v>
      </c>
      <c r="E148" t="s">
        <v>24</v>
      </c>
      <c r="F148" t="s">
        <v>131</v>
      </c>
      <c r="G148" t="s">
        <v>79</v>
      </c>
      <c r="H148" t="s">
        <v>27</v>
      </c>
      <c r="I148" s="1">
        <v>25000</v>
      </c>
      <c r="J148" s="1">
        <v>35934.375</v>
      </c>
      <c r="K148">
        <v>2006</v>
      </c>
    </row>
    <row r="149" spans="1:11" x14ac:dyDescent="0.25">
      <c r="A149" t="s">
        <v>105</v>
      </c>
      <c r="B149" s="4">
        <v>12274379000964</v>
      </c>
      <c r="C149" t="s">
        <v>310</v>
      </c>
      <c r="D149" t="s">
        <v>133</v>
      </c>
      <c r="E149" t="s">
        <v>35</v>
      </c>
      <c r="F149" t="s">
        <v>131</v>
      </c>
      <c r="G149" t="s">
        <v>79</v>
      </c>
      <c r="H149" t="s">
        <v>15</v>
      </c>
      <c r="I149" s="1">
        <v>65000</v>
      </c>
      <c r="J149" s="1">
        <v>93429.375</v>
      </c>
      <c r="K149">
        <v>2006</v>
      </c>
    </row>
    <row r="150" spans="1:11" x14ac:dyDescent="0.25">
      <c r="A150" t="s">
        <v>168</v>
      </c>
      <c r="B150" s="4">
        <v>33891591691</v>
      </c>
      <c r="C150" t="s">
        <v>169</v>
      </c>
      <c r="D150" t="s">
        <v>132</v>
      </c>
      <c r="E150" t="s">
        <v>319</v>
      </c>
      <c r="F150" t="s">
        <v>131</v>
      </c>
      <c r="G150" t="s">
        <v>79</v>
      </c>
      <c r="H150" t="s">
        <v>63</v>
      </c>
      <c r="I150" s="1">
        <v>1000</v>
      </c>
      <c r="J150" s="1">
        <v>1437.375</v>
      </c>
      <c r="K150">
        <v>2006</v>
      </c>
    </row>
    <row r="151" spans="1:11" x14ac:dyDescent="0.25">
      <c r="A151" t="s">
        <v>168</v>
      </c>
      <c r="B151" s="4">
        <v>33891591691</v>
      </c>
      <c r="C151" t="s">
        <v>169</v>
      </c>
      <c r="D151" t="s">
        <v>132</v>
      </c>
      <c r="E151" t="s">
        <v>120</v>
      </c>
      <c r="F151" t="s">
        <v>131</v>
      </c>
      <c r="G151" t="s">
        <v>79</v>
      </c>
      <c r="H151" t="s">
        <v>27</v>
      </c>
      <c r="I151" s="1">
        <v>450</v>
      </c>
      <c r="J151" s="1">
        <v>535.03019999999992</v>
      </c>
      <c r="K151">
        <v>2010</v>
      </c>
    </row>
    <row r="152" spans="1:11" x14ac:dyDescent="0.25">
      <c r="A152" t="s">
        <v>168</v>
      </c>
      <c r="B152" s="4">
        <v>33891591691</v>
      </c>
      <c r="C152" t="s">
        <v>245</v>
      </c>
      <c r="D152" t="s">
        <v>11</v>
      </c>
      <c r="E152" t="s">
        <v>72</v>
      </c>
      <c r="F152" t="s">
        <v>298</v>
      </c>
      <c r="G152" t="s">
        <v>79</v>
      </c>
      <c r="H152" t="s">
        <v>63</v>
      </c>
      <c r="I152" s="1">
        <v>2000</v>
      </c>
      <c r="J152" s="1">
        <v>2597.922</v>
      </c>
      <c r="K152">
        <v>2008</v>
      </c>
    </row>
    <row r="153" spans="1:11" x14ac:dyDescent="0.25">
      <c r="A153" t="s">
        <v>91</v>
      </c>
      <c r="B153" s="4">
        <v>78170419115</v>
      </c>
      <c r="C153" t="s">
        <v>148</v>
      </c>
      <c r="D153" t="s">
        <v>132</v>
      </c>
      <c r="E153" t="s">
        <v>72</v>
      </c>
      <c r="F153" t="s">
        <v>131</v>
      </c>
      <c r="G153" t="s">
        <v>41</v>
      </c>
      <c r="H153" t="s">
        <v>27</v>
      </c>
      <c r="I153" s="1">
        <v>2400</v>
      </c>
      <c r="J153" s="1">
        <v>2853.4943999999996</v>
      </c>
      <c r="K153">
        <v>2010</v>
      </c>
    </row>
    <row r="154" spans="1:11" x14ac:dyDescent="0.25">
      <c r="A154" t="s">
        <v>91</v>
      </c>
      <c r="B154" s="4">
        <v>78170419115</v>
      </c>
      <c r="C154" t="s">
        <v>238</v>
      </c>
      <c r="D154" t="s">
        <v>131</v>
      </c>
      <c r="E154" t="s">
        <v>96</v>
      </c>
      <c r="F154" t="s">
        <v>93</v>
      </c>
      <c r="G154" t="s">
        <v>41</v>
      </c>
      <c r="H154" t="s">
        <v>131</v>
      </c>
      <c r="I154" s="1">
        <v>31000</v>
      </c>
      <c r="J154" s="1">
        <v>40267.790999999997</v>
      </c>
      <c r="K154">
        <v>2008</v>
      </c>
    </row>
    <row r="155" spans="1:11" x14ac:dyDescent="0.25">
      <c r="A155" t="s">
        <v>91</v>
      </c>
      <c r="B155" s="4">
        <v>78170419115</v>
      </c>
      <c r="C155" t="s">
        <v>21</v>
      </c>
      <c r="D155" t="s">
        <v>131</v>
      </c>
      <c r="E155" t="s">
        <v>66</v>
      </c>
      <c r="F155" t="s">
        <v>93</v>
      </c>
      <c r="G155" t="s">
        <v>41</v>
      </c>
      <c r="H155" t="s">
        <v>131</v>
      </c>
      <c r="I155" s="1">
        <v>5000</v>
      </c>
      <c r="J155" s="2">
        <v>5261.79</v>
      </c>
      <c r="K155">
        <v>2012</v>
      </c>
    </row>
    <row r="156" spans="1:11" x14ac:dyDescent="0.25">
      <c r="A156" t="s">
        <v>91</v>
      </c>
      <c r="B156" s="4">
        <v>78170419115</v>
      </c>
      <c r="C156" t="s">
        <v>92</v>
      </c>
      <c r="D156" t="s">
        <v>17</v>
      </c>
      <c r="E156" t="s">
        <v>66</v>
      </c>
      <c r="F156" t="s">
        <v>93</v>
      </c>
      <c r="G156" t="s">
        <v>41</v>
      </c>
      <c r="H156" t="s">
        <v>15</v>
      </c>
      <c r="I156" s="1">
        <v>20000</v>
      </c>
      <c r="J156" s="2">
        <v>21047.16</v>
      </c>
      <c r="K156">
        <v>2012</v>
      </c>
    </row>
    <row r="157" spans="1:11" x14ac:dyDescent="0.25">
      <c r="A157" t="s">
        <v>143</v>
      </c>
      <c r="B157" s="4">
        <v>6766026000121</v>
      </c>
      <c r="C157" t="s">
        <v>144</v>
      </c>
      <c r="D157" t="s">
        <v>132</v>
      </c>
      <c r="E157" t="s">
        <v>66</v>
      </c>
      <c r="F157" t="s">
        <v>131</v>
      </c>
      <c r="G157" t="s">
        <v>51</v>
      </c>
      <c r="H157" t="s">
        <v>15</v>
      </c>
      <c r="I157" s="1">
        <v>6000</v>
      </c>
      <c r="J157" s="1">
        <v>11651.142</v>
      </c>
      <c r="K157">
        <v>2002</v>
      </c>
    </row>
    <row r="158" spans="1:11" x14ac:dyDescent="0.25">
      <c r="A158" t="s">
        <v>143</v>
      </c>
      <c r="B158" s="4">
        <v>6766026000121</v>
      </c>
      <c r="C158" t="s">
        <v>144</v>
      </c>
      <c r="D158" t="s">
        <v>132</v>
      </c>
      <c r="E158" t="s">
        <v>54</v>
      </c>
      <c r="F158" t="s">
        <v>131</v>
      </c>
      <c r="G158" t="s">
        <v>51</v>
      </c>
      <c r="H158" t="s">
        <v>15</v>
      </c>
      <c r="I158" s="1">
        <v>10000</v>
      </c>
      <c r="J158" s="1">
        <v>11889.56</v>
      </c>
      <c r="K158">
        <v>2010</v>
      </c>
    </row>
    <row r="159" spans="1:11" x14ac:dyDescent="0.25">
      <c r="A159" t="s">
        <v>52</v>
      </c>
      <c r="B159" s="4">
        <v>32183682191</v>
      </c>
      <c r="C159" t="s">
        <v>53</v>
      </c>
      <c r="D159" t="s">
        <v>11</v>
      </c>
      <c r="E159" t="s">
        <v>54</v>
      </c>
      <c r="F159" t="s">
        <v>55</v>
      </c>
      <c r="G159" t="s">
        <v>56</v>
      </c>
      <c r="H159" t="s">
        <v>27</v>
      </c>
      <c r="I159" s="1">
        <v>1800</v>
      </c>
      <c r="J159" s="1">
        <v>1894.2443999999998</v>
      </c>
      <c r="K159">
        <v>2012</v>
      </c>
    </row>
    <row r="160" spans="1:11" x14ac:dyDescent="0.25">
      <c r="A160" t="s">
        <v>229</v>
      </c>
      <c r="B160" s="4">
        <v>37967525787</v>
      </c>
      <c r="C160" t="s">
        <v>238</v>
      </c>
      <c r="D160" t="s">
        <v>131</v>
      </c>
      <c r="E160" t="s">
        <v>18</v>
      </c>
      <c r="F160" t="s">
        <v>296</v>
      </c>
      <c r="G160" t="s">
        <v>306</v>
      </c>
      <c r="H160" t="s">
        <v>131</v>
      </c>
      <c r="I160" s="1">
        <v>7800</v>
      </c>
      <c r="J160" s="1">
        <v>12327.907799999999</v>
      </c>
      <c r="K160">
        <v>2004</v>
      </c>
    </row>
    <row r="161" spans="1:11" x14ac:dyDescent="0.25">
      <c r="A161" t="s">
        <v>229</v>
      </c>
      <c r="B161" s="4">
        <v>37967525787</v>
      </c>
      <c r="C161" t="s">
        <v>244</v>
      </c>
      <c r="D161" t="s">
        <v>17</v>
      </c>
      <c r="E161" t="s">
        <v>18</v>
      </c>
      <c r="F161" t="s">
        <v>296</v>
      </c>
      <c r="G161" t="s">
        <v>306</v>
      </c>
      <c r="H161" t="s">
        <v>15</v>
      </c>
      <c r="I161" s="1">
        <v>4036.87</v>
      </c>
      <c r="J161" s="1">
        <v>5243.7366920699997</v>
      </c>
      <c r="K161">
        <v>2008</v>
      </c>
    </row>
    <row r="162" spans="1:11" x14ac:dyDescent="0.25">
      <c r="A162" t="s">
        <v>128</v>
      </c>
      <c r="B162" s="4">
        <v>39999572200</v>
      </c>
      <c r="C162" t="s">
        <v>129</v>
      </c>
      <c r="D162" t="s">
        <v>11</v>
      </c>
      <c r="E162" t="s">
        <v>18</v>
      </c>
      <c r="F162" t="s">
        <v>130</v>
      </c>
      <c r="G162" t="s">
        <v>32</v>
      </c>
      <c r="H162" t="s">
        <v>27</v>
      </c>
      <c r="I162" s="1">
        <v>30</v>
      </c>
      <c r="J162" s="2">
        <v>31.570739999999997</v>
      </c>
      <c r="K162">
        <v>2012</v>
      </c>
    </row>
    <row r="163" spans="1:11" x14ac:dyDescent="0.25">
      <c r="A163" t="s">
        <v>59</v>
      </c>
      <c r="B163" s="4">
        <v>80031263000105</v>
      </c>
      <c r="C163" t="s">
        <v>60</v>
      </c>
      <c r="D163" t="s">
        <v>11</v>
      </c>
      <c r="E163" t="s">
        <v>61</v>
      </c>
      <c r="F163" t="s">
        <v>62</v>
      </c>
      <c r="G163" t="s">
        <v>39</v>
      </c>
      <c r="H163" t="s">
        <v>63</v>
      </c>
      <c r="I163" s="1">
        <v>1000</v>
      </c>
      <c r="J163" s="1">
        <v>1052.3579999999999</v>
      </c>
      <c r="K163">
        <v>2012</v>
      </c>
    </row>
    <row r="164" spans="1:11" x14ac:dyDescent="0.25">
      <c r="A164" t="s">
        <v>140</v>
      </c>
      <c r="B164" s="4">
        <v>84148436000546</v>
      </c>
      <c r="C164" t="s">
        <v>396</v>
      </c>
      <c r="D164" t="s">
        <v>11</v>
      </c>
      <c r="E164" t="s">
        <v>12</v>
      </c>
      <c r="F164" t="s">
        <v>287</v>
      </c>
      <c r="G164" t="s">
        <v>37</v>
      </c>
      <c r="H164" t="s">
        <v>33</v>
      </c>
      <c r="I164" s="1">
        <v>1985</v>
      </c>
      <c r="J164" s="1">
        <v>3137.2944849999999</v>
      </c>
      <c r="K164">
        <v>2004</v>
      </c>
    </row>
    <row r="165" spans="1:11" x14ac:dyDescent="0.25">
      <c r="A165" t="s">
        <v>140</v>
      </c>
      <c r="B165" s="4">
        <v>84148436000546</v>
      </c>
      <c r="C165" t="s">
        <v>386</v>
      </c>
      <c r="D165" t="s">
        <v>11</v>
      </c>
      <c r="E165" t="s">
        <v>99</v>
      </c>
      <c r="F165" t="s">
        <v>287</v>
      </c>
      <c r="G165" t="s">
        <v>37</v>
      </c>
      <c r="H165" t="s">
        <v>27</v>
      </c>
      <c r="I165" s="1">
        <v>1985</v>
      </c>
      <c r="J165" s="1">
        <v>3137.2944849999999</v>
      </c>
      <c r="K165">
        <v>2004</v>
      </c>
    </row>
    <row r="166" spans="1:11" x14ac:dyDescent="0.25">
      <c r="A166" t="s">
        <v>140</v>
      </c>
      <c r="B166" s="4">
        <v>84148436000546</v>
      </c>
      <c r="C166" t="s">
        <v>416</v>
      </c>
      <c r="D166" t="s">
        <v>17</v>
      </c>
      <c r="E166" t="s">
        <v>99</v>
      </c>
      <c r="F166" t="s">
        <v>417</v>
      </c>
      <c r="G166" t="s">
        <v>37</v>
      </c>
      <c r="H166" t="s">
        <v>33</v>
      </c>
      <c r="I166" s="1">
        <v>150</v>
      </c>
      <c r="J166" s="1">
        <v>237.07514999999998</v>
      </c>
      <c r="K166">
        <v>2004</v>
      </c>
    </row>
    <row r="167" spans="1:11" x14ac:dyDescent="0.25">
      <c r="A167" t="s">
        <v>140</v>
      </c>
      <c r="B167" s="4">
        <v>84148436000546</v>
      </c>
      <c r="C167" t="s">
        <v>397</v>
      </c>
      <c r="D167" t="s">
        <v>11</v>
      </c>
      <c r="E167" t="s">
        <v>12</v>
      </c>
      <c r="F167" t="s">
        <v>287</v>
      </c>
      <c r="G167" t="s">
        <v>37</v>
      </c>
      <c r="H167" t="s">
        <v>33</v>
      </c>
      <c r="I167" s="1">
        <v>1985</v>
      </c>
      <c r="J167" s="1">
        <v>3137.2944849999999</v>
      </c>
      <c r="K167">
        <v>2004</v>
      </c>
    </row>
    <row r="168" spans="1:11" x14ac:dyDescent="0.25">
      <c r="A168" t="s">
        <v>140</v>
      </c>
      <c r="B168" s="4">
        <v>84148436000546</v>
      </c>
      <c r="C168" t="s">
        <v>387</v>
      </c>
      <c r="D168" t="s">
        <v>11</v>
      </c>
      <c r="E168" t="s">
        <v>99</v>
      </c>
      <c r="F168" t="s">
        <v>287</v>
      </c>
      <c r="G168" t="s">
        <v>37</v>
      </c>
      <c r="H168" t="s">
        <v>27</v>
      </c>
      <c r="I168" s="1">
        <v>1985</v>
      </c>
      <c r="J168" s="1">
        <v>3137.2944849999999</v>
      </c>
      <c r="K168">
        <v>2004</v>
      </c>
    </row>
    <row r="169" spans="1:11" x14ac:dyDescent="0.25">
      <c r="A169" t="s">
        <v>140</v>
      </c>
      <c r="B169" s="4">
        <v>84148436000546</v>
      </c>
      <c r="C169" t="s">
        <v>388</v>
      </c>
      <c r="D169" t="s">
        <v>11</v>
      </c>
      <c r="E169" t="s">
        <v>99</v>
      </c>
      <c r="F169" t="s">
        <v>287</v>
      </c>
      <c r="G169" t="s">
        <v>37</v>
      </c>
      <c r="H169" t="s">
        <v>27</v>
      </c>
      <c r="I169" s="1">
        <v>1985</v>
      </c>
      <c r="J169" s="1">
        <v>3137.2944849999999</v>
      </c>
      <c r="K169">
        <v>2004</v>
      </c>
    </row>
    <row r="170" spans="1:11" x14ac:dyDescent="0.25">
      <c r="A170" t="s">
        <v>140</v>
      </c>
      <c r="B170" s="4">
        <v>84148436000546</v>
      </c>
      <c r="C170" t="s">
        <v>256</v>
      </c>
      <c r="D170" t="s">
        <v>11</v>
      </c>
      <c r="E170" t="s">
        <v>96</v>
      </c>
      <c r="F170" t="s">
        <v>287</v>
      </c>
      <c r="G170" t="s">
        <v>37</v>
      </c>
      <c r="H170" t="s">
        <v>27</v>
      </c>
      <c r="I170" s="1">
        <v>1150</v>
      </c>
      <c r="J170" s="1">
        <v>1493.8051500000001</v>
      </c>
      <c r="K170">
        <v>2008</v>
      </c>
    </row>
    <row r="171" spans="1:11" x14ac:dyDescent="0.25">
      <c r="A171" t="s">
        <v>140</v>
      </c>
      <c r="B171" s="4">
        <v>84148436000546</v>
      </c>
      <c r="C171" t="s">
        <v>389</v>
      </c>
      <c r="D171" t="s">
        <v>11</v>
      </c>
      <c r="E171" t="s">
        <v>99</v>
      </c>
      <c r="F171" t="s">
        <v>287</v>
      </c>
      <c r="G171" t="s">
        <v>37</v>
      </c>
      <c r="H171" t="s">
        <v>27</v>
      </c>
      <c r="I171" s="1">
        <v>1985</v>
      </c>
      <c r="J171" s="1">
        <v>3137.2944849999999</v>
      </c>
      <c r="K171">
        <v>2004</v>
      </c>
    </row>
    <row r="172" spans="1:11" x14ac:dyDescent="0.25">
      <c r="A172" t="s">
        <v>140</v>
      </c>
      <c r="B172" s="4">
        <v>84148436000546</v>
      </c>
      <c r="C172" t="s">
        <v>238</v>
      </c>
      <c r="D172" t="s">
        <v>131</v>
      </c>
      <c r="E172" t="s">
        <v>99</v>
      </c>
      <c r="F172" t="s">
        <v>420</v>
      </c>
      <c r="G172" t="s">
        <v>37</v>
      </c>
      <c r="H172" t="s">
        <v>131</v>
      </c>
      <c r="I172" s="1">
        <v>100</v>
      </c>
      <c r="J172" s="1">
        <v>158.05009999999999</v>
      </c>
      <c r="K172">
        <v>2004</v>
      </c>
    </row>
    <row r="173" spans="1:11" x14ac:dyDescent="0.25">
      <c r="A173" t="s">
        <v>140</v>
      </c>
      <c r="B173" s="4">
        <v>84148436000546</v>
      </c>
      <c r="C173" t="s">
        <v>238</v>
      </c>
      <c r="D173" t="s">
        <v>131</v>
      </c>
      <c r="E173" t="s">
        <v>99</v>
      </c>
      <c r="F173" t="s">
        <v>287</v>
      </c>
      <c r="G173" t="s">
        <v>37</v>
      </c>
      <c r="H173" t="s">
        <v>131</v>
      </c>
      <c r="I173" s="1">
        <v>241325.45</v>
      </c>
      <c r="J173" s="1">
        <v>381415.11505045003</v>
      </c>
      <c r="K173">
        <v>2004</v>
      </c>
    </row>
    <row r="174" spans="1:11" x14ac:dyDescent="0.25">
      <c r="A174" t="s">
        <v>140</v>
      </c>
      <c r="B174" s="4">
        <v>84148436000546</v>
      </c>
      <c r="C174" t="s">
        <v>238</v>
      </c>
      <c r="D174" t="s">
        <v>131</v>
      </c>
      <c r="E174" t="s">
        <v>99</v>
      </c>
      <c r="F174" t="s">
        <v>415</v>
      </c>
      <c r="G174" t="s">
        <v>37</v>
      </c>
      <c r="H174" t="s">
        <v>131</v>
      </c>
      <c r="I174" s="1">
        <v>400</v>
      </c>
      <c r="J174" s="1">
        <v>632.20039999999995</v>
      </c>
      <c r="K174">
        <v>2004</v>
      </c>
    </row>
    <row r="175" spans="1:11" x14ac:dyDescent="0.25">
      <c r="A175" t="s">
        <v>140</v>
      </c>
      <c r="B175" s="5">
        <v>84148436000546</v>
      </c>
      <c r="C175" t="s">
        <v>238</v>
      </c>
      <c r="D175" t="s">
        <v>131</v>
      </c>
      <c r="E175" t="s">
        <v>18</v>
      </c>
      <c r="F175" t="s">
        <v>421</v>
      </c>
      <c r="G175" t="s">
        <v>37</v>
      </c>
      <c r="H175" t="s">
        <v>131</v>
      </c>
      <c r="I175" s="1">
        <v>75</v>
      </c>
      <c r="J175" s="1">
        <v>118.53757499999999</v>
      </c>
      <c r="K175">
        <v>2004</v>
      </c>
    </row>
    <row r="176" spans="1:11" x14ac:dyDescent="0.25">
      <c r="A176" t="s">
        <v>140</v>
      </c>
      <c r="B176" s="4">
        <v>84148436000546</v>
      </c>
      <c r="C176" t="s">
        <v>238</v>
      </c>
      <c r="D176" t="s">
        <v>131</v>
      </c>
      <c r="E176" t="s">
        <v>99</v>
      </c>
      <c r="F176" t="s">
        <v>287</v>
      </c>
      <c r="G176" t="s">
        <v>37</v>
      </c>
      <c r="H176" t="s">
        <v>131</v>
      </c>
      <c r="I176" s="1">
        <v>282795</v>
      </c>
      <c r="J176" s="1">
        <v>367339.675995</v>
      </c>
      <c r="K176">
        <v>2008</v>
      </c>
    </row>
    <row r="177" spans="1:11" x14ac:dyDescent="0.25">
      <c r="A177" t="s">
        <v>140</v>
      </c>
      <c r="B177" s="4">
        <v>84148436000546</v>
      </c>
      <c r="C177" t="s">
        <v>398</v>
      </c>
      <c r="D177" t="s">
        <v>11</v>
      </c>
      <c r="E177" t="s">
        <v>12</v>
      </c>
      <c r="F177" t="s">
        <v>287</v>
      </c>
      <c r="G177" t="s">
        <v>37</v>
      </c>
      <c r="H177" t="s">
        <v>33</v>
      </c>
      <c r="I177" s="1">
        <v>1985</v>
      </c>
      <c r="J177" s="1">
        <v>3137.2944849999999</v>
      </c>
      <c r="K177">
        <v>2004</v>
      </c>
    </row>
    <row r="178" spans="1:11" x14ac:dyDescent="0.25">
      <c r="A178" t="s">
        <v>140</v>
      </c>
      <c r="B178" s="4">
        <v>84148436000546</v>
      </c>
      <c r="C178" t="s">
        <v>393</v>
      </c>
      <c r="D178" t="s">
        <v>11</v>
      </c>
      <c r="E178" t="s">
        <v>18</v>
      </c>
      <c r="F178" t="s">
        <v>287</v>
      </c>
      <c r="G178" t="s">
        <v>37</v>
      </c>
      <c r="H178" t="s">
        <v>33</v>
      </c>
      <c r="I178" s="1">
        <v>1985</v>
      </c>
      <c r="J178" s="1">
        <v>3137.2944849999999</v>
      </c>
      <c r="K178">
        <v>2004</v>
      </c>
    </row>
    <row r="179" spans="1:11" x14ac:dyDescent="0.25">
      <c r="A179" t="s">
        <v>140</v>
      </c>
      <c r="B179" s="4">
        <v>84148436000546</v>
      </c>
      <c r="C179" t="s">
        <v>273</v>
      </c>
      <c r="D179" t="s">
        <v>11</v>
      </c>
      <c r="E179" t="s">
        <v>99</v>
      </c>
      <c r="F179" t="s">
        <v>287</v>
      </c>
      <c r="G179" t="s">
        <v>37</v>
      </c>
      <c r="H179" t="s">
        <v>63</v>
      </c>
      <c r="I179" s="1">
        <v>1985</v>
      </c>
      <c r="J179" s="1">
        <v>3137.2944849999999</v>
      </c>
      <c r="K179">
        <v>2004</v>
      </c>
    </row>
    <row r="180" spans="1:11" x14ac:dyDescent="0.25">
      <c r="A180" t="s">
        <v>140</v>
      </c>
      <c r="B180" s="4">
        <v>84148436000546</v>
      </c>
      <c r="C180" t="s">
        <v>273</v>
      </c>
      <c r="D180" t="s">
        <v>11</v>
      </c>
      <c r="E180" t="s">
        <v>99</v>
      </c>
      <c r="F180" t="s">
        <v>287</v>
      </c>
      <c r="G180" t="s">
        <v>37</v>
      </c>
      <c r="H180" t="s">
        <v>15</v>
      </c>
      <c r="I180" s="1">
        <v>750</v>
      </c>
      <c r="J180" s="1">
        <v>974.22075000000007</v>
      </c>
      <c r="K180">
        <v>2008</v>
      </c>
    </row>
    <row r="181" spans="1:11" x14ac:dyDescent="0.25">
      <c r="A181" t="s">
        <v>140</v>
      </c>
      <c r="B181" s="4">
        <v>84148436000546</v>
      </c>
      <c r="C181" t="s">
        <v>264</v>
      </c>
      <c r="D181" t="s">
        <v>11</v>
      </c>
      <c r="E181" t="s">
        <v>18</v>
      </c>
      <c r="F181" t="s">
        <v>287</v>
      </c>
      <c r="G181" t="s">
        <v>37</v>
      </c>
      <c r="H181" t="s">
        <v>33</v>
      </c>
      <c r="I181" s="1">
        <v>1985</v>
      </c>
      <c r="J181" s="1">
        <v>3137.2944849999999</v>
      </c>
      <c r="K181">
        <v>2004</v>
      </c>
    </row>
    <row r="182" spans="1:11" x14ac:dyDescent="0.25">
      <c r="A182" t="s">
        <v>140</v>
      </c>
      <c r="B182" s="4">
        <v>84148436000546</v>
      </c>
      <c r="C182" t="s">
        <v>264</v>
      </c>
      <c r="D182" t="s">
        <v>11</v>
      </c>
      <c r="E182" t="s">
        <v>18</v>
      </c>
      <c r="F182" t="s">
        <v>287</v>
      </c>
      <c r="G182" t="s">
        <v>37</v>
      </c>
      <c r="H182" t="s">
        <v>27</v>
      </c>
      <c r="I182" s="1">
        <v>1150</v>
      </c>
      <c r="J182" s="1">
        <v>1493.8051500000001</v>
      </c>
      <c r="K182">
        <v>2008</v>
      </c>
    </row>
    <row r="183" spans="1:11" x14ac:dyDescent="0.25">
      <c r="A183" t="s">
        <v>140</v>
      </c>
      <c r="B183" s="4">
        <v>84148436000546</v>
      </c>
      <c r="C183" t="s">
        <v>265</v>
      </c>
      <c r="D183" t="s">
        <v>11</v>
      </c>
      <c r="E183" t="s">
        <v>18</v>
      </c>
      <c r="F183" t="s">
        <v>287</v>
      </c>
      <c r="G183" t="s">
        <v>37</v>
      </c>
      <c r="H183" t="s">
        <v>27</v>
      </c>
      <c r="I183" s="1">
        <v>1150</v>
      </c>
      <c r="J183" s="1">
        <v>1493.8051500000001</v>
      </c>
      <c r="K183">
        <v>2008</v>
      </c>
    </row>
    <row r="184" spans="1:11" x14ac:dyDescent="0.25">
      <c r="A184" t="s">
        <v>140</v>
      </c>
      <c r="B184" s="4">
        <v>84148436000546</v>
      </c>
      <c r="C184" t="s">
        <v>353</v>
      </c>
      <c r="D184" t="s">
        <v>17</v>
      </c>
      <c r="E184" t="s">
        <v>99</v>
      </c>
      <c r="F184" t="s">
        <v>287</v>
      </c>
      <c r="G184" t="s">
        <v>37</v>
      </c>
      <c r="H184" t="s">
        <v>15</v>
      </c>
      <c r="I184" s="1">
        <v>21000</v>
      </c>
      <c r="J184" s="1">
        <v>33190.521000000001</v>
      </c>
      <c r="K184">
        <v>2004</v>
      </c>
    </row>
    <row r="185" spans="1:11" x14ac:dyDescent="0.25">
      <c r="A185" t="s">
        <v>140</v>
      </c>
      <c r="B185" s="4">
        <v>84148436000546</v>
      </c>
      <c r="C185" t="s">
        <v>258</v>
      </c>
      <c r="D185" t="s">
        <v>11</v>
      </c>
      <c r="E185" t="s">
        <v>96</v>
      </c>
      <c r="F185" t="s">
        <v>287</v>
      </c>
      <c r="G185" t="s">
        <v>37</v>
      </c>
      <c r="H185" t="s">
        <v>27</v>
      </c>
      <c r="I185" s="1">
        <v>1150</v>
      </c>
      <c r="J185" s="1">
        <v>1493.8051500000001</v>
      </c>
      <c r="K185">
        <v>2008</v>
      </c>
    </row>
    <row r="186" spans="1:11" x14ac:dyDescent="0.25">
      <c r="A186" t="s">
        <v>140</v>
      </c>
      <c r="B186" s="4">
        <v>84148436000546</v>
      </c>
      <c r="C186" t="s">
        <v>271</v>
      </c>
      <c r="D186" t="s">
        <v>11</v>
      </c>
      <c r="E186" t="s">
        <v>12</v>
      </c>
      <c r="F186" t="s">
        <v>287</v>
      </c>
      <c r="G186" t="s">
        <v>37</v>
      </c>
      <c r="H186" t="s">
        <v>27</v>
      </c>
      <c r="I186" s="1">
        <v>900</v>
      </c>
      <c r="J186" s="1">
        <v>1169.0649000000001</v>
      </c>
      <c r="K186">
        <v>2008</v>
      </c>
    </row>
    <row r="187" spans="1:11" x14ac:dyDescent="0.25">
      <c r="A187" t="s">
        <v>140</v>
      </c>
      <c r="B187" s="4">
        <v>84148436000546</v>
      </c>
      <c r="C187" t="s">
        <v>260</v>
      </c>
      <c r="D187" t="s">
        <v>11</v>
      </c>
      <c r="E187" t="s">
        <v>96</v>
      </c>
      <c r="F187" t="s">
        <v>287</v>
      </c>
      <c r="G187" t="s">
        <v>37</v>
      </c>
      <c r="H187" t="s">
        <v>27</v>
      </c>
      <c r="I187" s="1">
        <v>1150</v>
      </c>
      <c r="J187" s="1">
        <v>1493.8051500000001</v>
      </c>
      <c r="K187">
        <v>2008</v>
      </c>
    </row>
    <row r="188" spans="1:11" x14ac:dyDescent="0.25">
      <c r="A188" t="s">
        <v>140</v>
      </c>
      <c r="B188" s="4">
        <v>84148436000546</v>
      </c>
      <c r="C188" t="s">
        <v>390</v>
      </c>
      <c r="D188" t="s">
        <v>11</v>
      </c>
      <c r="E188" t="s">
        <v>96</v>
      </c>
      <c r="F188" t="s">
        <v>287</v>
      </c>
      <c r="G188" t="s">
        <v>37</v>
      </c>
      <c r="H188" t="s">
        <v>15</v>
      </c>
      <c r="I188" s="1">
        <v>1985</v>
      </c>
      <c r="J188" s="1">
        <v>3137.2944849999999</v>
      </c>
      <c r="K188">
        <v>2004</v>
      </c>
    </row>
    <row r="189" spans="1:11" x14ac:dyDescent="0.25">
      <c r="A189" t="s">
        <v>140</v>
      </c>
      <c r="B189" s="4">
        <v>84148436000546</v>
      </c>
      <c r="C189" t="s">
        <v>141</v>
      </c>
      <c r="D189" t="s">
        <v>132</v>
      </c>
      <c r="E189" t="s">
        <v>99</v>
      </c>
      <c r="F189" t="s">
        <v>131</v>
      </c>
      <c r="G189" t="s">
        <v>37</v>
      </c>
      <c r="H189" t="s">
        <v>15</v>
      </c>
      <c r="I189" s="1">
        <v>20000</v>
      </c>
      <c r="J189" s="1">
        <v>23779.119999999999</v>
      </c>
      <c r="K189">
        <v>2010</v>
      </c>
    </row>
    <row r="190" spans="1:11" x14ac:dyDescent="0.25">
      <c r="A190" t="s">
        <v>140</v>
      </c>
      <c r="B190" s="4">
        <v>84148436000546</v>
      </c>
      <c r="C190" t="s">
        <v>425</v>
      </c>
      <c r="D190" t="s">
        <v>133</v>
      </c>
      <c r="E190" t="s">
        <v>96</v>
      </c>
      <c r="F190" t="s">
        <v>131</v>
      </c>
      <c r="G190" t="s">
        <v>37</v>
      </c>
      <c r="H190" t="s">
        <v>27</v>
      </c>
      <c r="I190" s="1">
        <v>1000</v>
      </c>
      <c r="J190" s="1">
        <v>1941.857</v>
      </c>
      <c r="K190">
        <v>2002</v>
      </c>
    </row>
    <row r="191" spans="1:11" x14ac:dyDescent="0.25">
      <c r="A191" t="s">
        <v>140</v>
      </c>
      <c r="B191" s="4">
        <v>84148436000546</v>
      </c>
      <c r="C191" t="s">
        <v>392</v>
      </c>
      <c r="D191" t="s">
        <v>11</v>
      </c>
      <c r="E191" t="s">
        <v>18</v>
      </c>
      <c r="F191" t="s">
        <v>287</v>
      </c>
      <c r="G191" t="s">
        <v>37</v>
      </c>
      <c r="H191" t="s">
        <v>33</v>
      </c>
      <c r="I191" s="1">
        <v>1985</v>
      </c>
      <c r="J191" s="1">
        <v>3137.2944849999999</v>
      </c>
      <c r="K191">
        <v>2004</v>
      </c>
    </row>
    <row r="192" spans="1:11" x14ac:dyDescent="0.25">
      <c r="A192" t="s">
        <v>140</v>
      </c>
      <c r="B192" s="4">
        <v>84148436000546</v>
      </c>
      <c r="C192" t="s">
        <v>424</v>
      </c>
      <c r="D192" t="s">
        <v>133</v>
      </c>
      <c r="E192" t="s">
        <v>72</v>
      </c>
      <c r="F192" t="s">
        <v>131</v>
      </c>
      <c r="G192" t="s">
        <v>37</v>
      </c>
      <c r="H192" t="s">
        <v>307</v>
      </c>
      <c r="I192" s="1">
        <v>30000</v>
      </c>
      <c r="J192" s="1">
        <v>58255.71</v>
      </c>
      <c r="K192">
        <v>2002</v>
      </c>
    </row>
    <row r="193" spans="1:11" x14ac:dyDescent="0.25">
      <c r="A193" t="s">
        <v>140</v>
      </c>
      <c r="B193" s="4">
        <v>84148436000546</v>
      </c>
      <c r="C193" t="s">
        <v>255</v>
      </c>
      <c r="D193" t="s">
        <v>11</v>
      </c>
      <c r="E193" t="s">
        <v>99</v>
      </c>
      <c r="F193" t="s">
        <v>287</v>
      </c>
      <c r="G193" t="s">
        <v>37</v>
      </c>
      <c r="H193" t="s">
        <v>27</v>
      </c>
      <c r="I193" s="1">
        <v>1150</v>
      </c>
      <c r="J193" s="1">
        <v>1493.8051500000001</v>
      </c>
      <c r="K193">
        <v>2008</v>
      </c>
    </row>
    <row r="194" spans="1:11" x14ac:dyDescent="0.25">
      <c r="A194" t="s">
        <v>140</v>
      </c>
      <c r="B194" s="4">
        <v>84148436000546</v>
      </c>
      <c r="C194" t="s">
        <v>394</v>
      </c>
      <c r="D194" t="s">
        <v>11</v>
      </c>
      <c r="E194" t="s">
        <v>12</v>
      </c>
      <c r="F194" t="s">
        <v>287</v>
      </c>
      <c r="G194" t="s">
        <v>37</v>
      </c>
      <c r="H194" t="s">
        <v>33</v>
      </c>
      <c r="I194" s="1">
        <v>1985</v>
      </c>
      <c r="J194" s="1">
        <v>3137.2944849999999</v>
      </c>
      <c r="K194">
        <v>2004</v>
      </c>
    </row>
    <row r="195" spans="1:11" x14ac:dyDescent="0.25">
      <c r="A195" t="s">
        <v>140</v>
      </c>
      <c r="B195" s="4">
        <v>84148436000546</v>
      </c>
      <c r="C195" t="s">
        <v>266</v>
      </c>
      <c r="D195" t="s">
        <v>11</v>
      </c>
      <c r="E195" t="s">
        <v>18</v>
      </c>
      <c r="F195" t="s">
        <v>287</v>
      </c>
      <c r="G195" t="s">
        <v>37</v>
      </c>
      <c r="H195" t="s">
        <v>27</v>
      </c>
      <c r="I195" s="1">
        <v>1150</v>
      </c>
      <c r="J195" s="1">
        <v>1493.8051500000001</v>
      </c>
      <c r="K195">
        <v>2008</v>
      </c>
    </row>
    <row r="196" spans="1:11" x14ac:dyDescent="0.25">
      <c r="A196" t="s">
        <v>140</v>
      </c>
      <c r="B196" s="4">
        <v>84148436000546</v>
      </c>
      <c r="C196" t="s">
        <v>246</v>
      </c>
      <c r="D196" t="s">
        <v>11</v>
      </c>
      <c r="E196" t="s">
        <v>99</v>
      </c>
      <c r="F196" t="s">
        <v>287</v>
      </c>
      <c r="G196" t="s">
        <v>37</v>
      </c>
      <c r="H196" t="s">
        <v>15</v>
      </c>
      <c r="I196" s="1">
        <v>1985</v>
      </c>
      <c r="J196" s="1">
        <v>3137.2944849999999</v>
      </c>
      <c r="K196">
        <v>2004</v>
      </c>
    </row>
    <row r="197" spans="1:11" x14ac:dyDescent="0.25">
      <c r="A197" t="s">
        <v>140</v>
      </c>
      <c r="B197" s="4">
        <v>84148436000546</v>
      </c>
      <c r="C197" t="s">
        <v>246</v>
      </c>
      <c r="D197" t="s">
        <v>11</v>
      </c>
      <c r="E197" t="s">
        <v>99</v>
      </c>
      <c r="F197" t="s">
        <v>287</v>
      </c>
      <c r="G197" t="s">
        <v>37</v>
      </c>
      <c r="H197" t="s">
        <v>27</v>
      </c>
      <c r="I197" s="1">
        <v>1650</v>
      </c>
      <c r="J197" s="1">
        <v>2143.2856500000003</v>
      </c>
      <c r="K197">
        <v>2008</v>
      </c>
    </row>
    <row r="198" spans="1:11" x14ac:dyDescent="0.25">
      <c r="A198" t="s">
        <v>140</v>
      </c>
      <c r="B198" s="4">
        <v>84148436000546</v>
      </c>
      <c r="C198" t="s">
        <v>263</v>
      </c>
      <c r="D198" t="s">
        <v>11</v>
      </c>
      <c r="E198" t="s">
        <v>18</v>
      </c>
      <c r="F198" t="s">
        <v>287</v>
      </c>
      <c r="G198" t="s">
        <v>37</v>
      </c>
      <c r="H198" t="s">
        <v>27</v>
      </c>
      <c r="I198" s="1">
        <v>1150</v>
      </c>
      <c r="J198" s="1">
        <v>1493.8051500000001</v>
      </c>
      <c r="K198">
        <v>2008</v>
      </c>
    </row>
    <row r="199" spans="1:11" x14ac:dyDescent="0.25">
      <c r="A199" t="s">
        <v>140</v>
      </c>
      <c r="B199" s="4">
        <v>84148436000546</v>
      </c>
      <c r="C199" t="s">
        <v>391</v>
      </c>
      <c r="D199" t="s">
        <v>11</v>
      </c>
      <c r="E199" t="s">
        <v>18</v>
      </c>
      <c r="F199" t="s">
        <v>287</v>
      </c>
      <c r="G199" t="s">
        <v>37</v>
      </c>
      <c r="H199" t="s">
        <v>33</v>
      </c>
      <c r="I199" s="1">
        <v>1985</v>
      </c>
      <c r="J199" s="1">
        <v>3137.2944849999999</v>
      </c>
      <c r="K199">
        <v>2004</v>
      </c>
    </row>
    <row r="200" spans="1:11" x14ac:dyDescent="0.25">
      <c r="A200" t="s">
        <v>140</v>
      </c>
      <c r="B200" s="4">
        <v>84148436000546</v>
      </c>
      <c r="C200" t="s">
        <v>254</v>
      </c>
      <c r="D200" t="s">
        <v>11</v>
      </c>
      <c r="E200" t="s">
        <v>99</v>
      </c>
      <c r="F200" t="s">
        <v>287</v>
      </c>
      <c r="G200" t="s">
        <v>37</v>
      </c>
      <c r="H200" t="s">
        <v>27</v>
      </c>
      <c r="I200" s="1">
        <v>1150</v>
      </c>
      <c r="J200" s="1">
        <v>1493.8051500000001</v>
      </c>
      <c r="K200">
        <v>2008</v>
      </c>
    </row>
    <row r="201" spans="1:11" x14ac:dyDescent="0.25">
      <c r="A201" t="s">
        <v>140</v>
      </c>
      <c r="B201" s="4">
        <v>84148436000546</v>
      </c>
      <c r="C201" t="s">
        <v>262</v>
      </c>
      <c r="D201" t="s">
        <v>11</v>
      </c>
      <c r="E201" t="s">
        <v>18</v>
      </c>
      <c r="F201" t="s">
        <v>287</v>
      </c>
      <c r="G201" t="s">
        <v>37</v>
      </c>
      <c r="H201" t="s">
        <v>27</v>
      </c>
      <c r="I201" s="1">
        <v>1150</v>
      </c>
      <c r="J201" s="1">
        <v>1493.8051500000001</v>
      </c>
      <c r="K201">
        <v>2008</v>
      </c>
    </row>
    <row r="202" spans="1:11" x14ac:dyDescent="0.25">
      <c r="A202" t="s">
        <v>140</v>
      </c>
      <c r="B202" s="4">
        <v>84148436000546</v>
      </c>
      <c r="C202" t="s">
        <v>418</v>
      </c>
      <c r="D202" t="s">
        <v>17</v>
      </c>
      <c r="E202" t="s">
        <v>99</v>
      </c>
      <c r="F202" t="s">
        <v>419</v>
      </c>
      <c r="G202" t="s">
        <v>37</v>
      </c>
      <c r="H202" t="s">
        <v>33</v>
      </c>
      <c r="I202" s="1">
        <v>100</v>
      </c>
      <c r="J202" s="1">
        <v>158.05009999999999</v>
      </c>
      <c r="K202">
        <v>2004</v>
      </c>
    </row>
    <row r="203" spans="1:11" x14ac:dyDescent="0.25">
      <c r="A203" t="s">
        <v>140</v>
      </c>
      <c r="B203" s="4">
        <v>84148436000546</v>
      </c>
      <c r="C203" t="s">
        <v>270</v>
      </c>
      <c r="D203" t="s">
        <v>11</v>
      </c>
      <c r="E203" t="s">
        <v>12</v>
      </c>
      <c r="F203" t="s">
        <v>287</v>
      </c>
      <c r="G203" t="s">
        <v>37</v>
      </c>
      <c r="H203" t="s">
        <v>27</v>
      </c>
      <c r="I203" s="1">
        <v>900</v>
      </c>
      <c r="J203" s="1">
        <v>1169.0649000000001</v>
      </c>
      <c r="K203">
        <v>2008</v>
      </c>
    </row>
    <row r="204" spans="1:11" x14ac:dyDescent="0.25">
      <c r="A204" t="s">
        <v>140</v>
      </c>
      <c r="B204" s="4">
        <v>84148436000546</v>
      </c>
      <c r="C204" t="s">
        <v>380</v>
      </c>
      <c r="D204" t="s">
        <v>11</v>
      </c>
      <c r="E204" t="s">
        <v>99</v>
      </c>
      <c r="F204" t="s">
        <v>287</v>
      </c>
      <c r="G204" t="s">
        <v>37</v>
      </c>
      <c r="H204" t="s">
        <v>15</v>
      </c>
      <c r="I204" s="1">
        <v>1985</v>
      </c>
      <c r="J204" s="1">
        <v>3137.2944849999999</v>
      </c>
      <c r="K204">
        <v>2004</v>
      </c>
    </row>
    <row r="205" spans="1:11" x14ac:dyDescent="0.25">
      <c r="A205" t="s">
        <v>140</v>
      </c>
      <c r="B205" s="4">
        <v>84148436000546</v>
      </c>
      <c r="C205" t="s">
        <v>381</v>
      </c>
      <c r="D205" t="s">
        <v>11</v>
      </c>
      <c r="E205" t="s">
        <v>99</v>
      </c>
      <c r="F205" t="s">
        <v>287</v>
      </c>
      <c r="G205" t="s">
        <v>37</v>
      </c>
      <c r="H205" t="s">
        <v>27</v>
      </c>
      <c r="I205" s="1">
        <v>1985</v>
      </c>
      <c r="J205" s="1">
        <v>3137.2944849999999</v>
      </c>
      <c r="K205">
        <v>2004</v>
      </c>
    </row>
    <row r="206" spans="1:11" x14ac:dyDescent="0.25">
      <c r="A206" t="s">
        <v>140</v>
      </c>
      <c r="B206" s="4">
        <v>84148436000546</v>
      </c>
      <c r="C206" t="s">
        <v>248</v>
      </c>
      <c r="D206" t="s">
        <v>11</v>
      </c>
      <c r="E206" t="s">
        <v>99</v>
      </c>
      <c r="F206" t="s">
        <v>287</v>
      </c>
      <c r="G206" t="s">
        <v>37</v>
      </c>
      <c r="H206" t="s">
        <v>27</v>
      </c>
      <c r="I206" s="1">
        <v>1650</v>
      </c>
      <c r="J206" s="1">
        <v>2143.2856500000003</v>
      </c>
      <c r="K206">
        <v>2008</v>
      </c>
    </row>
    <row r="207" spans="1:11" x14ac:dyDescent="0.25">
      <c r="A207" t="s">
        <v>140</v>
      </c>
      <c r="B207" s="4">
        <v>84148436000546</v>
      </c>
      <c r="C207" t="s">
        <v>382</v>
      </c>
      <c r="D207" t="s">
        <v>11</v>
      </c>
      <c r="E207" t="s">
        <v>99</v>
      </c>
      <c r="F207" t="s">
        <v>287</v>
      </c>
      <c r="G207" t="s">
        <v>37</v>
      </c>
      <c r="H207" t="s">
        <v>15</v>
      </c>
      <c r="I207" s="1">
        <v>1985</v>
      </c>
      <c r="J207" s="1">
        <v>3137.2944849999999</v>
      </c>
      <c r="K207">
        <v>2004</v>
      </c>
    </row>
    <row r="208" spans="1:11" x14ac:dyDescent="0.25">
      <c r="A208" t="s">
        <v>140</v>
      </c>
      <c r="B208" s="4">
        <v>84148436000546</v>
      </c>
      <c r="C208" t="s">
        <v>257</v>
      </c>
      <c r="D208" t="s">
        <v>11</v>
      </c>
      <c r="E208" t="s">
        <v>96</v>
      </c>
      <c r="F208" t="s">
        <v>287</v>
      </c>
      <c r="G208" t="s">
        <v>37</v>
      </c>
      <c r="H208" t="s">
        <v>27</v>
      </c>
      <c r="I208" s="1">
        <v>1150</v>
      </c>
      <c r="J208" s="1">
        <v>1493.8051500000001</v>
      </c>
      <c r="K208">
        <v>2008</v>
      </c>
    </row>
    <row r="209" spans="1:11" x14ac:dyDescent="0.25">
      <c r="A209" t="s">
        <v>140</v>
      </c>
      <c r="B209" s="4">
        <v>84148436000546</v>
      </c>
      <c r="C209" t="s">
        <v>383</v>
      </c>
      <c r="D209" t="s">
        <v>11</v>
      </c>
      <c r="E209" t="s">
        <v>99</v>
      </c>
      <c r="F209" t="s">
        <v>287</v>
      </c>
      <c r="G209" t="s">
        <v>37</v>
      </c>
      <c r="H209" t="s">
        <v>27</v>
      </c>
      <c r="I209" s="1">
        <v>1985</v>
      </c>
      <c r="J209" s="1">
        <v>3137.2944849999999</v>
      </c>
      <c r="K209">
        <v>2004</v>
      </c>
    </row>
    <row r="210" spans="1:11" x14ac:dyDescent="0.25">
      <c r="A210" t="s">
        <v>140</v>
      </c>
      <c r="B210" s="4">
        <v>84148436000546</v>
      </c>
      <c r="C210" t="s">
        <v>384</v>
      </c>
      <c r="D210" t="s">
        <v>11</v>
      </c>
      <c r="E210" t="s">
        <v>99</v>
      </c>
      <c r="F210" t="s">
        <v>287</v>
      </c>
      <c r="G210" t="s">
        <v>37</v>
      </c>
      <c r="H210" t="s">
        <v>27</v>
      </c>
      <c r="I210" s="1">
        <v>1985</v>
      </c>
      <c r="J210" s="1">
        <v>3137.2944849999999</v>
      </c>
      <c r="K210">
        <v>2004</v>
      </c>
    </row>
    <row r="211" spans="1:11" x14ac:dyDescent="0.25">
      <c r="A211" t="s">
        <v>140</v>
      </c>
      <c r="B211" s="4">
        <v>84148436000546</v>
      </c>
      <c r="C211" t="s">
        <v>269</v>
      </c>
      <c r="D211" t="s">
        <v>11</v>
      </c>
      <c r="E211" t="s">
        <v>30</v>
      </c>
      <c r="F211" t="s">
        <v>287</v>
      </c>
      <c r="G211" t="s">
        <v>37</v>
      </c>
      <c r="H211" t="s">
        <v>27</v>
      </c>
      <c r="I211" s="1">
        <v>900</v>
      </c>
      <c r="J211" s="1">
        <v>1169.0649000000001</v>
      </c>
      <c r="K211">
        <v>2008</v>
      </c>
    </row>
    <row r="212" spans="1:11" x14ac:dyDescent="0.25">
      <c r="A212" t="s">
        <v>140</v>
      </c>
      <c r="B212" s="4">
        <v>84148436000546</v>
      </c>
      <c r="C212" t="s">
        <v>251</v>
      </c>
      <c r="D212" t="s">
        <v>11</v>
      </c>
      <c r="E212" t="s">
        <v>99</v>
      </c>
      <c r="F212" t="s">
        <v>287</v>
      </c>
      <c r="G212" t="s">
        <v>37</v>
      </c>
      <c r="H212" t="s">
        <v>44</v>
      </c>
      <c r="I212" s="1">
        <v>1150</v>
      </c>
      <c r="J212" s="1">
        <v>1493.8051500000001</v>
      </c>
      <c r="K212">
        <v>2008</v>
      </c>
    </row>
    <row r="213" spans="1:11" x14ac:dyDescent="0.25">
      <c r="A213" t="s">
        <v>140</v>
      </c>
      <c r="B213" s="4">
        <v>84148436000546</v>
      </c>
      <c r="C213" t="s">
        <v>385</v>
      </c>
      <c r="D213" t="s">
        <v>11</v>
      </c>
      <c r="E213" t="s">
        <v>99</v>
      </c>
      <c r="F213" t="s">
        <v>287</v>
      </c>
      <c r="G213" t="s">
        <v>37</v>
      </c>
      <c r="H213" t="s">
        <v>27</v>
      </c>
      <c r="I213" s="1">
        <v>1985</v>
      </c>
      <c r="J213" s="1">
        <v>3137.2944849999999</v>
      </c>
      <c r="K213">
        <v>2004</v>
      </c>
    </row>
    <row r="214" spans="1:11" x14ac:dyDescent="0.25">
      <c r="A214" t="s">
        <v>140</v>
      </c>
      <c r="B214" s="4">
        <v>84148436000546</v>
      </c>
      <c r="C214" t="s">
        <v>395</v>
      </c>
      <c r="D214" t="s">
        <v>11</v>
      </c>
      <c r="E214" t="s">
        <v>12</v>
      </c>
      <c r="F214" t="s">
        <v>287</v>
      </c>
      <c r="G214" t="s">
        <v>37</v>
      </c>
      <c r="H214" t="s">
        <v>33</v>
      </c>
      <c r="I214" s="1">
        <v>1985</v>
      </c>
      <c r="J214" s="1">
        <v>3137.2944849999999</v>
      </c>
      <c r="K214">
        <v>2004</v>
      </c>
    </row>
    <row r="215" spans="1:11" x14ac:dyDescent="0.25">
      <c r="A215" t="s">
        <v>140</v>
      </c>
      <c r="B215" s="4">
        <v>84148436000546</v>
      </c>
      <c r="C215" t="s">
        <v>252</v>
      </c>
      <c r="D215" t="s">
        <v>11</v>
      </c>
      <c r="E215" t="s">
        <v>99</v>
      </c>
      <c r="F215" t="s">
        <v>287</v>
      </c>
      <c r="G215" t="s">
        <v>37</v>
      </c>
      <c r="H215" t="s">
        <v>27</v>
      </c>
      <c r="I215" s="1">
        <v>1150</v>
      </c>
      <c r="J215" s="1">
        <v>1493.8051500000001</v>
      </c>
      <c r="K215">
        <v>2008</v>
      </c>
    </row>
    <row r="216" spans="1:11" x14ac:dyDescent="0.25">
      <c r="A216" t="s">
        <v>140</v>
      </c>
      <c r="B216" s="4">
        <v>84148436000546</v>
      </c>
      <c r="C216" t="s">
        <v>247</v>
      </c>
      <c r="D216" t="s">
        <v>11</v>
      </c>
      <c r="E216" t="s">
        <v>99</v>
      </c>
      <c r="F216" t="s">
        <v>287</v>
      </c>
      <c r="G216" t="s">
        <v>37</v>
      </c>
      <c r="H216" t="s">
        <v>15</v>
      </c>
      <c r="I216" s="1">
        <v>1985</v>
      </c>
      <c r="J216" s="1">
        <v>3137.2944849999999</v>
      </c>
      <c r="K216">
        <v>2004</v>
      </c>
    </row>
    <row r="217" spans="1:11" x14ac:dyDescent="0.25">
      <c r="A217" t="s">
        <v>140</v>
      </c>
      <c r="B217" s="4">
        <v>84148436000546</v>
      </c>
      <c r="C217" t="s">
        <v>247</v>
      </c>
      <c r="D217" t="s">
        <v>11</v>
      </c>
      <c r="E217" t="s">
        <v>99</v>
      </c>
      <c r="F217" t="s">
        <v>287</v>
      </c>
      <c r="G217" t="s">
        <v>37</v>
      </c>
      <c r="H217" t="s">
        <v>27</v>
      </c>
      <c r="I217" s="1">
        <v>1650</v>
      </c>
      <c r="J217" s="1">
        <v>2143.2856500000003</v>
      </c>
      <c r="K217">
        <v>2008</v>
      </c>
    </row>
    <row r="218" spans="1:11" x14ac:dyDescent="0.25">
      <c r="A218" t="s">
        <v>140</v>
      </c>
      <c r="B218" s="4">
        <v>84148436000546</v>
      </c>
      <c r="C218" t="s">
        <v>253</v>
      </c>
      <c r="D218" t="s">
        <v>11</v>
      </c>
      <c r="E218" t="s">
        <v>99</v>
      </c>
      <c r="F218" t="s">
        <v>287</v>
      </c>
      <c r="G218" t="s">
        <v>37</v>
      </c>
      <c r="H218" t="s">
        <v>27</v>
      </c>
      <c r="I218" s="1">
        <v>1150</v>
      </c>
      <c r="J218" s="1">
        <v>1493.8051500000001</v>
      </c>
      <c r="K218">
        <v>2008</v>
      </c>
    </row>
    <row r="219" spans="1:11" x14ac:dyDescent="0.25">
      <c r="A219" t="s">
        <v>140</v>
      </c>
      <c r="B219" s="4">
        <v>84148436000546</v>
      </c>
      <c r="C219" t="s">
        <v>379</v>
      </c>
      <c r="D219" t="s">
        <v>11</v>
      </c>
      <c r="E219" t="s">
        <v>99</v>
      </c>
      <c r="F219" t="s">
        <v>287</v>
      </c>
      <c r="G219" t="s">
        <v>37</v>
      </c>
      <c r="H219" t="s">
        <v>27</v>
      </c>
      <c r="I219" s="1">
        <v>1985</v>
      </c>
      <c r="J219" s="1">
        <v>3137.2944849999999</v>
      </c>
      <c r="K219">
        <v>2004</v>
      </c>
    </row>
    <row r="220" spans="1:11" x14ac:dyDescent="0.25">
      <c r="A220" t="s">
        <v>140</v>
      </c>
      <c r="B220" s="4">
        <v>84148436000546</v>
      </c>
      <c r="C220" t="s">
        <v>261</v>
      </c>
      <c r="D220" t="s">
        <v>11</v>
      </c>
      <c r="E220" t="s">
        <v>30</v>
      </c>
      <c r="F220" t="s">
        <v>287</v>
      </c>
      <c r="G220" t="s">
        <v>37</v>
      </c>
      <c r="H220" t="s">
        <v>27</v>
      </c>
      <c r="I220" s="1">
        <v>1150</v>
      </c>
      <c r="J220" s="1">
        <v>1493.8051500000001</v>
      </c>
      <c r="K220">
        <v>2008</v>
      </c>
    </row>
    <row r="221" spans="1:11" x14ac:dyDescent="0.25">
      <c r="A221" t="s">
        <v>140</v>
      </c>
      <c r="B221" s="4">
        <v>84148436000546</v>
      </c>
      <c r="C221" t="s">
        <v>259</v>
      </c>
      <c r="D221" t="s">
        <v>11</v>
      </c>
      <c r="E221" t="s">
        <v>96</v>
      </c>
      <c r="F221" t="s">
        <v>287</v>
      </c>
      <c r="G221" t="s">
        <v>37</v>
      </c>
      <c r="H221" t="s">
        <v>15</v>
      </c>
      <c r="I221" s="1">
        <v>1150</v>
      </c>
      <c r="J221" s="1">
        <v>1493.8051500000001</v>
      </c>
      <c r="K221">
        <v>2008</v>
      </c>
    </row>
    <row r="222" spans="1:11" x14ac:dyDescent="0.25">
      <c r="A222" t="s">
        <v>405</v>
      </c>
      <c r="B222" s="4">
        <v>4804970100</v>
      </c>
      <c r="C222" t="s">
        <v>238</v>
      </c>
      <c r="D222" t="s">
        <v>131</v>
      </c>
      <c r="E222" t="s">
        <v>18</v>
      </c>
      <c r="F222" t="s">
        <v>406</v>
      </c>
      <c r="G222" t="s">
        <v>156</v>
      </c>
      <c r="H222" t="s">
        <v>131</v>
      </c>
      <c r="I222" s="1">
        <v>1000</v>
      </c>
      <c r="J222" s="1">
        <v>1580.501</v>
      </c>
      <c r="K222">
        <v>2004</v>
      </c>
    </row>
    <row r="223" spans="1:11" x14ac:dyDescent="0.25">
      <c r="A223" t="s">
        <v>109</v>
      </c>
      <c r="B223" s="4">
        <v>79628362100</v>
      </c>
      <c r="C223" t="s">
        <v>21</v>
      </c>
      <c r="D223" t="s">
        <v>131</v>
      </c>
      <c r="E223" t="s">
        <v>99</v>
      </c>
      <c r="F223" t="s">
        <v>110</v>
      </c>
      <c r="G223" t="s">
        <v>41</v>
      </c>
      <c r="H223" t="s">
        <v>131</v>
      </c>
      <c r="I223" s="1">
        <v>3000</v>
      </c>
      <c r="J223" s="2">
        <v>3157.0739999999996</v>
      </c>
      <c r="K223">
        <v>2012</v>
      </c>
    </row>
    <row r="224" spans="1:11" x14ac:dyDescent="0.25">
      <c r="A224" t="s">
        <v>102</v>
      </c>
      <c r="B224" s="4">
        <v>6761682134</v>
      </c>
      <c r="C224" t="s">
        <v>103</v>
      </c>
      <c r="D224" t="s">
        <v>11</v>
      </c>
      <c r="E224" t="s">
        <v>30</v>
      </c>
      <c r="F224" t="s">
        <v>104</v>
      </c>
      <c r="G224" t="s">
        <v>32</v>
      </c>
      <c r="H224" t="s">
        <v>63</v>
      </c>
      <c r="I224" s="1">
        <v>6110</v>
      </c>
      <c r="J224" s="2">
        <v>6429.9073799999996</v>
      </c>
      <c r="K224">
        <v>2012</v>
      </c>
    </row>
    <row r="225" spans="1:11" x14ac:dyDescent="0.25">
      <c r="A225" t="s">
        <v>94</v>
      </c>
      <c r="B225" s="4">
        <v>5529245000124</v>
      </c>
      <c r="C225" t="s">
        <v>95</v>
      </c>
      <c r="D225" t="s">
        <v>17</v>
      </c>
      <c r="E225" t="s">
        <v>96</v>
      </c>
      <c r="F225" t="s">
        <v>97</v>
      </c>
      <c r="G225" t="s">
        <v>41</v>
      </c>
      <c r="H225" t="s">
        <v>33</v>
      </c>
      <c r="I225" s="1">
        <v>18000</v>
      </c>
      <c r="J225" s="2">
        <v>18942.444</v>
      </c>
      <c r="K225">
        <v>2012</v>
      </c>
    </row>
    <row r="226" spans="1:11" x14ac:dyDescent="0.25">
      <c r="A226" t="s">
        <v>233</v>
      </c>
      <c r="B226" s="4">
        <v>357138104</v>
      </c>
      <c r="C226" t="s">
        <v>277</v>
      </c>
      <c r="D226" t="s">
        <v>11</v>
      </c>
      <c r="E226" t="s">
        <v>35</v>
      </c>
      <c r="F226" t="s">
        <v>301</v>
      </c>
      <c r="G226" t="s">
        <v>68</v>
      </c>
      <c r="H226" t="s">
        <v>27</v>
      </c>
      <c r="I226" s="1">
        <v>255</v>
      </c>
      <c r="J226" s="1">
        <v>331.23505499999999</v>
      </c>
      <c r="K226">
        <v>2008</v>
      </c>
    </row>
    <row r="227" spans="1:11" x14ac:dyDescent="0.25">
      <c r="A227" t="s">
        <v>233</v>
      </c>
      <c r="B227" s="4">
        <v>357138104</v>
      </c>
      <c r="C227" t="s">
        <v>276</v>
      </c>
      <c r="D227" t="s">
        <v>11</v>
      </c>
      <c r="E227" t="s">
        <v>35</v>
      </c>
      <c r="F227" t="s">
        <v>301</v>
      </c>
      <c r="G227" t="s">
        <v>68</v>
      </c>
      <c r="H227" t="s">
        <v>27</v>
      </c>
      <c r="I227" s="1">
        <v>256</v>
      </c>
      <c r="J227" s="1">
        <v>332.53401600000001</v>
      </c>
      <c r="K227">
        <v>2008</v>
      </c>
    </row>
    <row r="228" spans="1:11" x14ac:dyDescent="0.25">
      <c r="A228" t="s">
        <v>233</v>
      </c>
      <c r="B228" s="4">
        <v>357138104</v>
      </c>
      <c r="C228" t="s">
        <v>275</v>
      </c>
      <c r="D228" t="s">
        <v>11</v>
      </c>
      <c r="E228" t="s">
        <v>35</v>
      </c>
      <c r="F228" t="s">
        <v>301</v>
      </c>
      <c r="G228" t="s">
        <v>68</v>
      </c>
      <c r="H228" t="s">
        <v>27</v>
      </c>
      <c r="I228" s="1">
        <v>257</v>
      </c>
      <c r="J228" s="1">
        <v>333.83297700000003</v>
      </c>
      <c r="K228">
        <v>2008</v>
      </c>
    </row>
    <row r="229" spans="1:11" x14ac:dyDescent="0.25">
      <c r="A229" t="s">
        <v>233</v>
      </c>
      <c r="B229" s="4">
        <v>357138104</v>
      </c>
      <c r="C229" t="s">
        <v>272</v>
      </c>
      <c r="D229" t="s">
        <v>17</v>
      </c>
      <c r="E229" t="s">
        <v>72</v>
      </c>
      <c r="F229" t="s">
        <v>301</v>
      </c>
      <c r="G229" t="s">
        <v>68</v>
      </c>
      <c r="H229" t="s">
        <v>15</v>
      </c>
      <c r="I229" s="1">
        <v>765</v>
      </c>
      <c r="J229" s="1">
        <v>993.70516500000008</v>
      </c>
      <c r="K229">
        <v>2008</v>
      </c>
    </row>
    <row r="230" spans="1:11" x14ac:dyDescent="0.25">
      <c r="A230" t="s">
        <v>88</v>
      </c>
      <c r="B230" s="4">
        <v>2172143120</v>
      </c>
      <c r="C230" t="s">
        <v>249</v>
      </c>
      <c r="D230" t="s">
        <v>131</v>
      </c>
      <c r="E230" t="s">
        <v>99</v>
      </c>
      <c r="F230" t="s">
        <v>90</v>
      </c>
      <c r="G230" t="s">
        <v>41</v>
      </c>
      <c r="H230" t="s">
        <v>131</v>
      </c>
      <c r="I230" s="1">
        <v>6000</v>
      </c>
      <c r="J230" s="1">
        <v>9483.0059999999994</v>
      </c>
      <c r="K230">
        <v>2004</v>
      </c>
    </row>
    <row r="231" spans="1:11" x14ac:dyDescent="0.25">
      <c r="A231" t="s">
        <v>88</v>
      </c>
      <c r="B231" s="4">
        <v>2172143120</v>
      </c>
      <c r="C231" t="s">
        <v>437</v>
      </c>
      <c r="D231" t="s">
        <v>131</v>
      </c>
      <c r="E231" t="s">
        <v>99</v>
      </c>
      <c r="F231" t="s">
        <v>131</v>
      </c>
      <c r="G231" t="s">
        <v>127</v>
      </c>
      <c r="H231" t="s">
        <v>131</v>
      </c>
      <c r="I231" s="1">
        <v>100</v>
      </c>
      <c r="J231" s="1">
        <v>118.89559999999999</v>
      </c>
      <c r="K231">
        <v>2010</v>
      </c>
    </row>
    <row r="232" spans="1:11" x14ac:dyDescent="0.25">
      <c r="A232" t="s">
        <v>88</v>
      </c>
      <c r="B232" s="4">
        <v>2172143120</v>
      </c>
      <c r="C232" t="s">
        <v>89</v>
      </c>
      <c r="D232" t="s">
        <v>131</v>
      </c>
      <c r="E232" t="s">
        <v>66</v>
      </c>
      <c r="F232" t="s">
        <v>90</v>
      </c>
      <c r="G232" t="s">
        <v>41</v>
      </c>
      <c r="H232" t="s">
        <v>131</v>
      </c>
      <c r="I232" s="1">
        <v>30600</v>
      </c>
      <c r="J232" s="2">
        <v>32202.154799999997</v>
      </c>
      <c r="K232">
        <v>2012</v>
      </c>
    </row>
    <row r="233" spans="1:11" x14ac:dyDescent="0.25">
      <c r="A233" t="s">
        <v>88</v>
      </c>
      <c r="B233" s="4">
        <v>2172143120</v>
      </c>
      <c r="C233" t="s">
        <v>432</v>
      </c>
      <c r="D233" t="s">
        <v>132</v>
      </c>
      <c r="E233" t="s">
        <v>35</v>
      </c>
      <c r="F233" t="s">
        <v>131</v>
      </c>
      <c r="G233" t="s">
        <v>41</v>
      </c>
      <c r="H233" t="s">
        <v>27</v>
      </c>
      <c r="I233" s="1">
        <v>1000</v>
      </c>
      <c r="J233" s="1">
        <v>1941.857</v>
      </c>
      <c r="K233">
        <v>2002</v>
      </c>
    </row>
    <row r="234" spans="1:11" x14ac:dyDescent="0.25">
      <c r="A234" t="s">
        <v>325</v>
      </c>
      <c r="B234" s="4">
        <v>94910030620</v>
      </c>
      <c r="C234" t="s">
        <v>326</v>
      </c>
      <c r="D234" t="s">
        <v>132</v>
      </c>
      <c r="E234" t="s">
        <v>120</v>
      </c>
      <c r="F234" t="s">
        <v>131</v>
      </c>
      <c r="G234" t="s">
        <v>79</v>
      </c>
      <c r="H234" t="s">
        <v>15</v>
      </c>
      <c r="I234" s="1">
        <v>30</v>
      </c>
      <c r="J234" s="1">
        <v>43.121250000000003</v>
      </c>
      <c r="K234">
        <v>2006</v>
      </c>
    </row>
    <row r="235" spans="1:11" x14ac:dyDescent="0.25">
      <c r="A235" t="s">
        <v>225</v>
      </c>
      <c r="B235" s="4">
        <v>44545231934</v>
      </c>
      <c r="C235" t="s">
        <v>238</v>
      </c>
      <c r="D235" t="s">
        <v>131</v>
      </c>
      <c r="E235" t="s">
        <v>99</v>
      </c>
      <c r="F235" t="s">
        <v>292</v>
      </c>
      <c r="G235" t="s">
        <v>37</v>
      </c>
      <c r="H235" t="s">
        <v>131</v>
      </c>
      <c r="I235" s="1">
        <v>7800</v>
      </c>
      <c r="J235" s="1">
        <v>10131.8958</v>
      </c>
      <c r="K235">
        <v>2008</v>
      </c>
    </row>
    <row r="236" spans="1:11" x14ac:dyDescent="0.25">
      <c r="A236" t="s">
        <v>228</v>
      </c>
      <c r="B236" s="4">
        <v>2250160953</v>
      </c>
      <c r="C236" t="s">
        <v>238</v>
      </c>
      <c r="D236" t="s">
        <v>131</v>
      </c>
      <c r="E236" t="s">
        <v>120</v>
      </c>
      <c r="F236" t="s">
        <v>295</v>
      </c>
      <c r="G236" t="s">
        <v>41</v>
      </c>
      <c r="H236" t="s">
        <v>131</v>
      </c>
      <c r="I236" s="1">
        <v>5000</v>
      </c>
      <c r="J236" s="1">
        <v>6494.8050000000003</v>
      </c>
      <c r="K236">
        <v>2008</v>
      </c>
    </row>
    <row r="237" spans="1:11" x14ac:dyDescent="0.25">
      <c r="A237" t="s">
        <v>223</v>
      </c>
      <c r="B237" s="4">
        <v>11787929191</v>
      </c>
      <c r="C237" t="s">
        <v>238</v>
      </c>
      <c r="D237" t="s">
        <v>131</v>
      </c>
      <c r="E237" t="s">
        <v>35</v>
      </c>
      <c r="F237" t="s">
        <v>297</v>
      </c>
      <c r="G237" t="s">
        <v>127</v>
      </c>
      <c r="H237" t="s">
        <v>131</v>
      </c>
      <c r="I237" s="1">
        <v>3000</v>
      </c>
      <c r="J237" s="1">
        <v>3896.8830000000003</v>
      </c>
      <c r="K237">
        <v>2008</v>
      </c>
    </row>
    <row r="238" spans="1:11" x14ac:dyDescent="0.25">
      <c r="A238" t="s">
        <v>223</v>
      </c>
      <c r="B238" s="4">
        <v>11787929191</v>
      </c>
      <c r="C238" t="s">
        <v>238</v>
      </c>
      <c r="D238" t="s">
        <v>131</v>
      </c>
      <c r="E238" t="s">
        <v>12</v>
      </c>
      <c r="F238" t="s">
        <v>297</v>
      </c>
      <c r="G238" t="s">
        <v>127</v>
      </c>
      <c r="H238" t="s">
        <v>131</v>
      </c>
      <c r="I238" s="1">
        <v>1000</v>
      </c>
      <c r="J238" s="1">
        <v>1298.961</v>
      </c>
      <c r="K238">
        <v>2008</v>
      </c>
    </row>
    <row r="239" spans="1:11" x14ac:dyDescent="0.25">
      <c r="A239" t="s">
        <v>223</v>
      </c>
      <c r="B239" s="4">
        <v>11787929191</v>
      </c>
      <c r="C239" t="s">
        <v>21</v>
      </c>
      <c r="D239" t="s">
        <v>131</v>
      </c>
      <c r="E239" t="s">
        <v>18</v>
      </c>
      <c r="F239" t="s">
        <v>131</v>
      </c>
      <c r="G239" t="s">
        <v>127</v>
      </c>
      <c r="H239" t="s">
        <v>131</v>
      </c>
      <c r="I239" s="1">
        <v>400</v>
      </c>
      <c r="J239" s="1">
        <v>574.95000000000005</v>
      </c>
      <c r="K239">
        <v>2006</v>
      </c>
    </row>
    <row r="240" spans="1:11" x14ac:dyDescent="0.25">
      <c r="A240" t="s">
        <v>223</v>
      </c>
      <c r="B240" s="4">
        <v>11787929191</v>
      </c>
      <c r="C240" t="s">
        <v>240</v>
      </c>
      <c r="D240" t="s">
        <v>17</v>
      </c>
      <c r="E240" t="s">
        <v>72</v>
      </c>
      <c r="F240" t="s">
        <v>289</v>
      </c>
      <c r="G240" t="s">
        <v>68</v>
      </c>
      <c r="H240" t="s">
        <v>33</v>
      </c>
      <c r="I240" s="1">
        <v>50000</v>
      </c>
      <c r="J240" s="1">
        <v>64948.05</v>
      </c>
      <c r="K240">
        <v>2008</v>
      </c>
    </row>
    <row r="241" spans="1:11" x14ac:dyDescent="0.25">
      <c r="A241" t="s">
        <v>223</v>
      </c>
      <c r="B241" s="4">
        <v>11787929191</v>
      </c>
      <c r="C241" t="s">
        <v>311</v>
      </c>
      <c r="D241" t="s">
        <v>132</v>
      </c>
      <c r="E241" t="s">
        <v>312</v>
      </c>
      <c r="F241" t="s">
        <v>131</v>
      </c>
      <c r="G241" t="s">
        <v>68</v>
      </c>
      <c r="H241" t="s">
        <v>63</v>
      </c>
      <c r="I241" s="1">
        <v>30000</v>
      </c>
      <c r="J241" s="1">
        <v>43121.25</v>
      </c>
      <c r="K241">
        <v>2006</v>
      </c>
    </row>
    <row r="242" spans="1:11" x14ac:dyDescent="0.25">
      <c r="A242" t="s">
        <v>224</v>
      </c>
      <c r="B242" s="4">
        <v>22192638868</v>
      </c>
      <c r="C242" t="s">
        <v>242</v>
      </c>
      <c r="D242" t="s">
        <v>17</v>
      </c>
      <c r="E242" t="s">
        <v>96</v>
      </c>
      <c r="F242" t="s">
        <v>291</v>
      </c>
      <c r="G242" t="s">
        <v>41</v>
      </c>
      <c r="H242" t="s">
        <v>15</v>
      </c>
      <c r="I242" s="1">
        <v>8450</v>
      </c>
      <c r="J242" s="1">
        <v>10976.220450000001</v>
      </c>
      <c r="K242">
        <v>2008</v>
      </c>
    </row>
    <row r="243" spans="1:11" x14ac:dyDescent="0.25">
      <c r="A243" t="s">
        <v>224</v>
      </c>
      <c r="B243" s="4">
        <v>22192638868</v>
      </c>
      <c r="C243" t="s">
        <v>249</v>
      </c>
      <c r="D243" t="s">
        <v>131</v>
      </c>
      <c r="E243" t="s">
        <v>24</v>
      </c>
      <c r="F243" t="s">
        <v>291</v>
      </c>
      <c r="G243" t="s">
        <v>41</v>
      </c>
      <c r="H243" t="s">
        <v>131</v>
      </c>
      <c r="I243" s="1">
        <v>1500</v>
      </c>
      <c r="J243" s="1">
        <v>1948.4415000000001</v>
      </c>
      <c r="K243">
        <v>2008</v>
      </c>
    </row>
    <row r="244" spans="1:11" x14ac:dyDescent="0.25">
      <c r="A244" t="s">
        <v>224</v>
      </c>
      <c r="B244" s="4">
        <v>22192638868</v>
      </c>
      <c r="C244" t="s">
        <v>238</v>
      </c>
      <c r="D244" t="s">
        <v>131</v>
      </c>
      <c r="E244" t="s">
        <v>35</v>
      </c>
      <c r="F244" t="s">
        <v>291</v>
      </c>
      <c r="G244" t="s">
        <v>41</v>
      </c>
      <c r="H244" t="s">
        <v>131</v>
      </c>
      <c r="I244" s="1">
        <v>1000</v>
      </c>
      <c r="J244" s="1">
        <v>1298.961</v>
      </c>
      <c r="K244">
        <v>2008</v>
      </c>
    </row>
    <row r="245" spans="1:11" x14ac:dyDescent="0.25">
      <c r="A245" t="s">
        <v>170</v>
      </c>
      <c r="B245" s="4">
        <v>3144763187</v>
      </c>
      <c r="C245" t="s">
        <v>170</v>
      </c>
      <c r="D245" t="s">
        <v>17</v>
      </c>
      <c r="E245" t="s">
        <v>171</v>
      </c>
      <c r="F245" t="s">
        <v>172</v>
      </c>
      <c r="G245" t="s">
        <v>127</v>
      </c>
      <c r="H245" t="s">
        <v>33</v>
      </c>
      <c r="I245" s="1">
        <v>152000</v>
      </c>
      <c r="J245" s="1">
        <f>(197442.07*2)</f>
        <v>394884.14</v>
      </c>
      <c r="K245">
        <v>2008</v>
      </c>
    </row>
    <row r="246" spans="1:11" x14ac:dyDescent="0.25">
      <c r="A246" t="s">
        <v>126</v>
      </c>
      <c r="B246" s="4">
        <v>98595164134</v>
      </c>
      <c r="C246" t="s">
        <v>437</v>
      </c>
      <c r="D246" t="s">
        <v>131</v>
      </c>
      <c r="E246" t="s">
        <v>99</v>
      </c>
      <c r="F246" t="s">
        <v>131</v>
      </c>
      <c r="G246" t="s">
        <v>127</v>
      </c>
      <c r="H246" t="s">
        <v>131</v>
      </c>
      <c r="I246" s="1">
        <v>100</v>
      </c>
      <c r="J246" s="2">
        <v>105.23579999999998</v>
      </c>
      <c r="K246">
        <v>2012</v>
      </c>
    </row>
    <row r="247" spans="1:11" x14ac:dyDescent="0.25">
      <c r="A247" t="s">
        <v>315</v>
      </c>
      <c r="B247" s="4">
        <v>454621191</v>
      </c>
      <c r="C247" t="s">
        <v>316</v>
      </c>
      <c r="D247" t="s">
        <v>133</v>
      </c>
      <c r="E247" t="s">
        <v>18</v>
      </c>
      <c r="F247" t="s">
        <v>131</v>
      </c>
      <c r="G247" t="s">
        <v>68</v>
      </c>
      <c r="H247" t="s">
        <v>15</v>
      </c>
      <c r="I247" s="1">
        <v>15000</v>
      </c>
      <c r="J247" s="1">
        <v>21560.625</v>
      </c>
      <c r="K247">
        <v>2006</v>
      </c>
    </row>
    <row r="248" spans="1:11" x14ac:dyDescent="0.25">
      <c r="A248" t="s">
        <v>232</v>
      </c>
      <c r="B248" s="4">
        <v>24845256134</v>
      </c>
      <c r="C248" t="s">
        <v>268</v>
      </c>
      <c r="D248" t="s">
        <v>17</v>
      </c>
      <c r="E248" t="s">
        <v>285</v>
      </c>
      <c r="F248" t="s">
        <v>300</v>
      </c>
      <c r="G248" t="s">
        <v>68</v>
      </c>
      <c r="H248" t="s">
        <v>33</v>
      </c>
      <c r="I248" s="1">
        <v>1000</v>
      </c>
      <c r="J248" s="1">
        <v>1298.961</v>
      </c>
      <c r="K248">
        <v>2008</v>
      </c>
    </row>
    <row r="249" spans="1:11" x14ac:dyDescent="0.25">
      <c r="A249" t="s">
        <v>232</v>
      </c>
      <c r="B249" s="4">
        <v>24845256134</v>
      </c>
      <c r="C249" t="s">
        <v>274</v>
      </c>
      <c r="D249" t="s">
        <v>11</v>
      </c>
      <c r="E249" t="s">
        <v>30</v>
      </c>
      <c r="F249" t="s">
        <v>300</v>
      </c>
      <c r="G249" t="s">
        <v>68</v>
      </c>
      <c r="H249" t="s">
        <v>27</v>
      </c>
      <c r="I249" s="1">
        <v>500</v>
      </c>
      <c r="J249" s="1">
        <v>649.48050000000001</v>
      </c>
      <c r="K249">
        <v>2008</v>
      </c>
    </row>
    <row r="250" spans="1:11" x14ac:dyDescent="0.25">
      <c r="A250" t="s">
        <v>48</v>
      </c>
      <c r="B250" s="4">
        <v>33649065568</v>
      </c>
      <c r="C250" t="s">
        <v>49</v>
      </c>
      <c r="D250" t="s">
        <v>17</v>
      </c>
      <c r="E250" t="s">
        <v>24</v>
      </c>
      <c r="F250" t="s">
        <v>50</v>
      </c>
      <c r="G250" t="s">
        <v>51</v>
      </c>
      <c r="H250" t="s">
        <v>15</v>
      </c>
      <c r="I250" s="1">
        <v>2000</v>
      </c>
      <c r="J250" s="1">
        <v>2104.7159999999999</v>
      </c>
      <c r="K250">
        <v>2012</v>
      </c>
    </row>
    <row r="251" spans="1:11" x14ac:dyDescent="0.25">
      <c r="A251" t="s">
        <v>226</v>
      </c>
      <c r="B251" s="4">
        <v>60084995068</v>
      </c>
      <c r="C251" t="s">
        <v>238</v>
      </c>
      <c r="D251" t="s">
        <v>131</v>
      </c>
      <c r="E251" t="s">
        <v>61</v>
      </c>
      <c r="F251" t="s">
        <v>293</v>
      </c>
      <c r="G251" t="s">
        <v>79</v>
      </c>
      <c r="H251" t="s">
        <v>131</v>
      </c>
      <c r="I251" s="1">
        <v>6511.55</v>
      </c>
      <c r="J251" s="1">
        <v>8458.2494995500001</v>
      </c>
      <c r="K251">
        <v>2008</v>
      </c>
    </row>
    <row r="252" spans="1:11" x14ac:dyDescent="0.25">
      <c r="A252" t="s">
        <v>230</v>
      </c>
      <c r="B252" s="4">
        <v>9795561200</v>
      </c>
      <c r="C252" t="s">
        <v>283</v>
      </c>
      <c r="D252" t="s">
        <v>17</v>
      </c>
      <c r="E252" t="s">
        <v>18</v>
      </c>
      <c r="F252" t="s">
        <v>130</v>
      </c>
      <c r="G252" t="s">
        <v>32</v>
      </c>
      <c r="H252" t="s">
        <v>15</v>
      </c>
      <c r="I252" s="1">
        <v>30</v>
      </c>
      <c r="J252" s="1">
        <v>38.968830000000004</v>
      </c>
      <c r="K252">
        <v>2008</v>
      </c>
    </row>
    <row r="253" spans="1:11" x14ac:dyDescent="0.25">
      <c r="A253" t="s">
        <v>230</v>
      </c>
      <c r="B253" s="4">
        <v>9795561200</v>
      </c>
      <c r="C253" t="s">
        <v>250</v>
      </c>
      <c r="D253" t="s">
        <v>11</v>
      </c>
      <c r="E253" t="s">
        <v>286</v>
      </c>
      <c r="F253" t="s">
        <v>130</v>
      </c>
      <c r="G253" t="s">
        <v>32</v>
      </c>
      <c r="H253" t="s">
        <v>63</v>
      </c>
      <c r="I253" s="1">
        <v>1200</v>
      </c>
      <c r="J253" s="1">
        <v>1558.7532000000001</v>
      </c>
      <c r="K253">
        <v>2008</v>
      </c>
    </row>
    <row r="254" spans="1:11" x14ac:dyDescent="0.25">
      <c r="A254" t="s">
        <v>38</v>
      </c>
      <c r="B254" s="4">
        <v>10402952820</v>
      </c>
      <c r="C254" t="s">
        <v>38</v>
      </c>
      <c r="D254" t="s">
        <v>11</v>
      </c>
      <c r="E254" t="s">
        <v>39</v>
      </c>
      <c r="F254" t="s">
        <v>40</v>
      </c>
      <c r="G254" t="s">
        <v>41</v>
      </c>
      <c r="H254" t="s">
        <v>27</v>
      </c>
      <c r="I254" s="1">
        <v>3000</v>
      </c>
      <c r="J254" s="1">
        <v>3157.0739999999996</v>
      </c>
      <c r="K254">
        <v>2012</v>
      </c>
    </row>
    <row r="255" spans="1:11" x14ac:dyDescent="0.25">
      <c r="A255" t="s">
        <v>364</v>
      </c>
      <c r="B255" s="4">
        <v>7940246968</v>
      </c>
      <c r="C255" t="s">
        <v>365</v>
      </c>
      <c r="D255" t="s">
        <v>11</v>
      </c>
      <c r="E255" t="s">
        <v>96</v>
      </c>
      <c r="F255" t="s">
        <v>366</v>
      </c>
      <c r="G255" t="s">
        <v>41</v>
      </c>
      <c r="H255" t="s">
        <v>27</v>
      </c>
      <c r="I255" s="1">
        <v>7909</v>
      </c>
      <c r="J255" s="1">
        <v>12500.182408999999</v>
      </c>
      <c r="K255">
        <v>2004</v>
      </c>
    </row>
    <row r="256" spans="1:11" x14ac:dyDescent="0.25">
      <c r="A256" t="s">
        <v>76</v>
      </c>
      <c r="B256" s="4">
        <v>2317940106</v>
      </c>
      <c r="C256" t="s">
        <v>173</v>
      </c>
      <c r="D256" t="s">
        <v>131</v>
      </c>
      <c r="E256" t="s">
        <v>54</v>
      </c>
      <c r="F256" t="s">
        <v>84</v>
      </c>
      <c r="G256" t="s">
        <v>79</v>
      </c>
      <c r="H256" t="s">
        <v>131</v>
      </c>
      <c r="I256" s="1">
        <v>20000</v>
      </c>
      <c r="J256" s="1">
        <v>25979.22</v>
      </c>
      <c r="K256">
        <v>2008</v>
      </c>
    </row>
    <row r="257" spans="1:11" x14ac:dyDescent="0.25">
      <c r="A257" t="s">
        <v>76</v>
      </c>
      <c r="B257" s="4">
        <v>2317940106</v>
      </c>
      <c r="C257" t="s">
        <v>21</v>
      </c>
      <c r="D257" t="s">
        <v>131</v>
      </c>
      <c r="E257" t="s">
        <v>39</v>
      </c>
      <c r="F257" t="s">
        <v>84</v>
      </c>
      <c r="G257" t="s">
        <v>79</v>
      </c>
      <c r="H257" t="s">
        <v>131</v>
      </c>
      <c r="I257" s="1">
        <v>48286.8</v>
      </c>
      <c r="J257" s="2">
        <v>50815.000274400001</v>
      </c>
      <c r="K257">
        <v>2012</v>
      </c>
    </row>
    <row r="258" spans="1:11" x14ac:dyDescent="0.25">
      <c r="A258" t="s">
        <v>76</v>
      </c>
      <c r="B258" s="4">
        <v>2317940106</v>
      </c>
      <c r="C258" t="s">
        <v>77</v>
      </c>
      <c r="D258" t="s">
        <v>17</v>
      </c>
      <c r="E258" t="s">
        <v>35</v>
      </c>
      <c r="F258" t="s">
        <v>78</v>
      </c>
      <c r="G258" t="s">
        <v>79</v>
      </c>
      <c r="H258" t="s">
        <v>15</v>
      </c>
      <c r="I258" s="1">
        <v>100000</v>
      </c>
      <c r="J258" s="2">
        <v>105235.79999999999</v>
      </c>
      <c r="K258">
        <v>2012</v>
      </c>
    </row>
    <row r="259" spans="1:11" x14ac:dyDescent="0.25">
      <c r="A259" t="s">
        <v>76</v>
      </c>
      <c r="B259" s="4">
        <v>2317940106</v>
      </c>
      <c r="C259" t="s">
        <v>360</v>
      </c>
      <c r="D259" t="s">
        <v>17</v>
      </c>
      <c r="E259" t="s">
        <v>18</v>
      </c>
      <c r="F259" t="s">
        <v>84</v>
      </c>
      <c r="G259" t="s">
        <v>79</v>
      </c>
      <c r="H259" t="s">
        <v>15</v>
      </c>
      <c r="I259" s="1">
        <v>11000</v>
      </c>
      <c r="J259" s="1">
        <v>17385.510999999999</v>
      </c>
      <c r="K259">
        <v>2004</v>
      </c>
    </row>
    <row r="260" spans="1:11" x14ac:dyDescent="0.25">
      <c r="A260" t="s">
        <v>111</v>
      </c>
      <c r="B260" s="4">
        <v>55767060568</v>
      </c>
      <c r="C260" t="s">
        <v>112</v>
      </c>
      <c r="D260" t="s">
        <v>17</v>
      </c>
      <c r="E260" t="s">
        <v>61</v>
      </c>
      <c r="F260" t="s">
        <v>113</v>
      </c>
      <c r="G260" t="s">
        <v>79</v>
      </c>
      <c r="H260" t="s">
        <v>15</v>
      </c>
      <c r="I260" s="1">
        <v>2000</v>
      </c>
      <c r="J260" s="2">
        <v>2104.7159999999999</v>
      </c>
      <c r="K260">
        <v>2012</v>
      </c>
    </row>
    <row r="261" spans="1:11" x14ac:dyDescent="0.25">
      <c r="A261" t="s">
        <v>9</v>
      </c>
      <c r="B261" s="4">
        <v>15549305100</v>
      </c>
      <c r="C261" t="s">
        <v>10</v>
      </c>
      <c r="D261" t="s">
        <v>11</v>
      </c>
      <c r="E261" t="s">
        <v>12</v>
      </c>
      <c r="F261" t="s">
        <v>13</v>
      </c>
      <c r="G261" t="s">
        <v>14</v>
      </c>
      <c r="H261" t="s">
        <v>15</v>
      </c>
      <c r="I261" s="1">
        <v>74350</v>
      </c>
      <c r="J261" s="1">
        <v>78242.817299999995</v>
      </c>
      <c r="K261">
        <v>2012</v>
      </c>
    </row>
    <row r="262" spans="1:11" x14ac:dyDescent="0.25">
      <c r="A262" t="s">
        <v>9</v>
      </c>
      <c r="B262" s="4">
        <v>15549305100</v>
      </c>
      <c r="C262" t="s">
        <v>173</v>
      </c>
      <c r="D262" t="s">
        <v>131</v>
      </c>
      <c r="E262" t="s">
        <v>18</v>
      </c>
      <c r="F262" t="s">
        <v>174</v>
      </c>
      <c r="G262" t="s">
        <v>14</v>
      </c>
      <c r="H262" t="s">
        <v>131</v>
      </c>
      <c r="I262" s="1">
        <v>20000</v>
      </c>
      <c r="J262" s="1">
        <f>(25979.22*2)</f>
        <v>51958.44</v>
      </c>
      <c r="K262">
        <v>2008</v>
      </c>
    </row>
    <row r="263" spans="1:11" x14ac:dyDescent="0.25">
      <c r="A263" t="s">
        <v>9</v>
      </c>
      <c r="B263" s="4">
        <v>15549305100</v>
      </c>
      <c r="C263" t="s">
        <v>9</v>
      </c>
      <c r="D263" t="s">
        <v>132</v>
      </c>
      <c r="E263" t="s">
        <v>413</v>
      </c>
      <c r="F263" t="s">
        <v>131</v>
      </c>
      <c r="G263" t="s">
        <v>14</v>
      </c>
      <c r="H263" t="s">
        <v>27</v>
      </c>
      <c r="I263" s="1">
        <v>7145</v>
      </c>
      <c r="J263" s="1">
        <v>13874.57</v>
      </c>
      <c r="K263">
        <v>2002</v>
      </c>
    </row>
    <row r="264" spans="1:11" x14ac:dyDescent="0.25">
      <c r="A264" t="s">
        <v>9</v>
      </c>
      <c r="B264" s="4">
        <v>15549305100</v>
      </c>
      <c r="C264" t="s">
        <v>9</v>
      </c>
      <c r="D264" t="s">
        <v>133</v>
      </c>
      <c r="E264" t="s">
        <v>18</v>
      </c>
      <c r="F264" t="s">
        <v>131</v>
      </c>
      <c r="G264" t="s">
        <v>14</v>
      </c>
      <c r="H264" t="s">
        <v>63</v>
      </c>
      <c r="I264" s="1">
        <v>71900</v>
      </c>
      <c r="J264" s="1">
        <v>103347.26</v>
      </c>
      <c r="K264">
        <v>2006</v>
      </c>
    </row>
    <row r="265" spans="1:11" x14ac:dyDescent="0.25">
      <c r="A265" t="s">
        <v>9</v>
      </c>
      <c r="B265" s="4">
        <v>15549305100</v>
      </c>
      <c r="C265" t="s">
        <v>9</v>
      </c>
      <c r="D265" t="s">
        <v>133</v>
      </c>
      <c r="E265" t="s">
        <v>18</v>
      </c>
      <c r="F265" t="s">
        <v>131</v>
      </c>
      <c r="G265" t="s">
        <v>14</v>
      </c>
      <c r="H265" t="s">
        <v>27</v>
      </c>
      <c r="I265" s="1">
        <v>130000</v>
      </c>
      <c r="J265" s="1">
        <v>154564.28</v>
      </c>
      <c r="K265">
        <v>2010</v>
      </c>
    </row>
    <row r="266" spans="1:11" x14ac:dyDescent="0.25">
      <c r="A266" t="s">
        <v>142</v>
      </c>
      <c r="B266" s="4">
        <v>21340161915</v>
      </c>
      <c r="C266" t="s">
        <v>437</v>
      </c>
      <c r="D266" t="s">
        <v>131</v>
      </c>
      <c r="E266" t="s">
        <v>99</v>
      </c>
      <c r="F266" t="s">
        <v>131</v>
      </c>
      <c r="G266" t="s">
        <v>127</v>
      </c>
      <c r="H266" t="s">
        <v>131</v>
      </c>
      <c r="I266" s="1">
        <v>100</v>
      </c>
      <c r="J266" s="1">
        <v>118.89559999999999</v>
      </c>
      <c r="K266">
        <v>2010</v>
      </c>
    </row>
    <row r="267" spans="1:11" x14ac:dyDescent="0.25">
      <c r="A267" t="s">
        <v>411</v>
      </c>
      <c r="B267" s="4">
        <v>9291326291</v>
      </c>
      <c r="C267" t="s">
        <v>412</v>
      </c>
      <c r="D267" t="s">
        <v>17</v>
      </c>
      <c r="E267" t="s">
        <v>413</v>
      </c>
      <c r="F267" t="s">
        <v>414</v>
      </c>
      <c r="G267" t="s">
        <v>32</v>
      </c>
      <c r="H267" t="s">
        <v>33</v>
      </c>
      <c r="I267" s="1">
        <v>500</v>
      </c>
      <c r="J267" s="1">
        <v>790.25049999999999</v>
      </c>
      <c r="K267">
        <v>2004</v>
      </c>
    </row>
    <row r="268" spans="1:11" x14ac:dyDescent="0.25">
      <c r="A268" t="s">
        <v>100</v>
      </c>
      <c r="B268" s="4">
        <v>17150353649</v>
      </c>
      <c r="C268" t="s">
        <v>122</v>
      </c>
      <c r="D268" t="s">
        <v>131</v>
      </c>
      <c r="E268" t="s">
        <v>12</v>
      </c>
      <c r="F268" t="s">
        <v>101</v>
      </c>
      <c r="G268" t="s">
        <v>79</v>
      </c>
      <c r="H268" t="s">
        <v>131</v>
      </c>
      <c r="I268" s="1">
        <v>201</v>
      </c>
      <c r="J268" s="2">
        <v>211.52395799999999</v>
      </c>
      <c r="K268">
        <v>2012</v>
      </c>
    </row>
    <row r="269" spans="1:11" x14ac:dyDescent="0.25">
      <c r="A269" t="s">
        <v>100</v>
      </c>
      <c r="B269" s="4">
        <v>17150353649</v>
      </c>
      <c r="C269" t="s">
        <v>21</v>
      </c>
      <c r="D269" t="s">
        <v>131</v>
      </c>
      <c r="E269" t="s">
        <v>39</v>
      </c>
      <c r="F269" t="s">
        <v>101</v>
      </c>
      <c r="G269" t="s">
        <v>79</v>
      </c>
      <c r="H269" t="s">
        <v>131</v>
      </c>
      <c r="I269" s="1">
        <v>6149.4</v>
      </c>
      <c r="J269" s="2">
        <v>6471.3702851999988</v>
      </c>
      <c r="K269">
        <v>2012</v>
      </c>
    </row>
    <row r="270" spans="1:11" x14ac:dyDescent="0.25">
      <c r="A270" t="s">
        <v>100</v>
      </c>
      <c r="B270" s="4">
        <v>17150353649</v>
      </c>
      <c r="C270" t="s">
        <v>282</v>
      </c>
      <c r="D270" t="s">
        <v>11</v>
      </c>
      <c r="E270" t="s">
        <v>39</v>
      </c>
      <c r="F270" t="s">
        <v>101</v>
      </c>
      <c r="G270" t="s">
        <v>79</v>
      </c>
      <c r="H270" t="s">
        <v>27</v>
      </c>
      <c r="I270" s="1">
        <v>50</v>
      </c>
      <c r="J270" s="1">
        <v>64.948049999999995</v>
      </c>
      <c r="K270">
        <v>2008</v>
      </c>
    </row>
    <row r="271" spans="1:11" x14ac:dyDescent="0.25">
      <c r="A271" t="s">
        <v>100</v>
      </c>
      <c r="B271" s="4">
        <v>17150353649</v>
      </c>
      <c r="C271" t="s">
        <v>100</v>
      </c>
      <c r="D271" t="s">
        <v>17</v>
      </c>
      <c r="E271" t="s">
        <v>39</v>
      </c>
      <c r="F271" t="s">
        <v>101</v>
      </c>
      <c r="G271" t="s">
        <v>79</v>
      </c>
      <c r="H271" t="s">
        <v>15</v>
      </c>
      <c r="I271" s="1">
        <v>300</v>
      </c>
      <c r="J271" s="1">
        <v>389.68830000000003</v>
      </c>
      <c r="K271">
        <v>2008</v>
      </c>
    </row>
    <row r="272" spans="1:11" x14ac:dyDescent="0.25">
      <c r="A272" t="s">
        <v>235</v>
      </c>
      <c r="B272" s="4">
        <v>30733812287</v>
      </c>
      <c r="C272" t="s">
        <v>280</v>
      </c>
      <c r="D272" t="s">
        <v>17</v>
      </c>
      <c r="E272" t="s">
        <v>39</v>
      </c>
      <c r="F272" t="s">
        <v>303</v>
      </c>
      <c r="G272" t="s">
        <v>32</v>
      </c>
      <c r="H272" t="s">
        <v>33</v>
      </c>
      <c r="I272" s="1">
        <v>120</v>
      </c>
      <c r="J272" s="1">
        <v>155.87532000000002</v>
      </c>
      <c r="K272">
        <v>2008</v>
      </c>
    </row>
    <row r="273" spans="1:11" x14ac:dyDescent="0.25">
      <c r="A273" t="s">
        <v>85</v>
      </c>
      <c r="B273" s="4">
        <v>13690574153</v>
      </c>
      <c r="C273" t="s">
        <v>86</v>
      </c>
      <c r="D273" t="s">
        <v>17</v>
      </c>
      <c r="E273" t="s">
        <v>35</v>
      </c>
      <c r="F273" t="s">
        <v>87</v>
      </c>
      <c r="G273" t="s">
        <v>32</v>
      </c>
      <c r="H273" t="s">
        <v>15</v>
      </c>
      <c r="I273" s="1">
        <v>40000</v>
      </c>
      <c r="J273" s="2">
        <v>42094.32</v>
      </c>
      <c r="K273">
        <v>2012</v>
      </c>
    </row>
    <row r="274" spans="1:11" x14ac:dyDescent="0.25">
      <c r="A274" t="s">
        <v>45</v>
      </c>
      <c r="B274" s="4">
        <v>68088108268</v>
      </c>
      <c r="C274" t="s">
        <v>45</v>
      </c>
      <c r="D274" t="s">
        <v>11</v>
      </c>
      <c r="E274" t="s">
        <v>46</v>
      </c>
      <c r="F274" t="s">
        <v>47</v>
      </c>
      <c r="G274" t="s">
        <v>32</v>
      </c>
      <c r="H274" t="s">
        <v>27</v>
      </c>
      <c r="I274" s="1">
        <v>2245</v>
      </c>
      <c r="J274" s="1">
        <v>2362.5437099999999</v>
      </c>
      <c r="K274">
        <v>2012</v>
      </c>
    </row>
    <row r="275" spans="1:11" x14ac:dyDescent="0.25">
      <c r="A275" t="s">
        <v>42</v>
      </c>
      <c r="B275" s="4">
        <v>50974254991</v>
      </c>
      <c r="C275" t="s">
        <v>42</v>
      </c>
      <c r="D275" t="s">
        <v>11</v>
      </c>
      <c r="E275" t="s">
        <v>30</v>
      </c>
      <c r="F275" t="s">
        <v>43</v>
      </c>
      <c r="G275" t="s">
        <v>39</v>
      </c>
      <c r="H275" t="s">
        <v>44</v>
      </c>
      <c r="I275" s="1">
        <v>2720</v>
      </c>
      <c r="J275" s="1">
        <v>2862.4137599999999</v>
      </c>
      <c r="K275">
        <v>2012</v>
      </c>
    </row>
  </sheetData>
  <mergeCells count="3">
    <mergeCell ref="C1:K1"/>
    <mergeCell ref="A1:B2"/>
    <mergeCell ref="C2:K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Repórter Brasil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Biagioni Wrobleski</dc:creator>
  <cp:lastModifiedBy>Stefano Biagioni Wrobleski</cp:lastModifiedBy>
  <dcterms:created xsi:type="dcterms:W3CDTF">2013-10-01T18:23:05Z</dcterms:created>
  <dcterms:modified xsi:type="dcterms:W3CDTF">2013-10-14T17:50:56Z</dcterms:modified>
</cp:coreProperties>
</file>